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_Geschäftsstelle\46_GWA\466_Fachstelle_Frühe_Förderung\Koordination_FF\FF_Fundraising\Elternbriefe_Merkblätter\2022\"/>
    </mc:Choice>
  </mc:AlternateContent>
  <bookViews>
    <workbookView xWindow="0" yWindow="0" windowWidth="28800" windowHeight="13125"/>
  </bookViews>
  <sheets>
    <sheet name="Formular" sheetId="1" r:id="rId1"/>
    <sheet name="Berechnung" sheetId="2" state="hidden" r:id="rId2"/>
  </sheets>
  <definedNames>
    <definedName name="_xlnm.Print_Area" localSheetId="0">Formular!$A$1:$O$135</definedName>
    <definedName name="Print_Area" localSheetId="0">Formular!$A$1:$O$144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D43" i="2" l="1"/>
  <c r="E43" i="2"/>
  <c r="D21" i="2" l="1"/>
  <c r="E21" i="2" s="1"/>
  <c r="E7" i="2" l="1"/>
  <c r="E6" i="2"/>
  <c r="E5" i="2" l="1"/>
  <c r="E4" i="2"/>
  <c r="E3" i="2"/>
  <c r="E8" i="2" l="1"/>
  <c r="E70" i="1"/>
  <c r="E45" i="2" l="1"/>
  <c r="E46" i="2" s="1"/>
  <c r="E23" i="2"/>
  <c r="E24" i="2" s="1"/>
  <c r="E25" i="2" l="1"/>
  <c r="E47" i="2"/>
  <c r="E49" i="2" s="1"/>
  <c r="E50" i="2" s="1"/>
  <c r="E27" i="2" l="1"/>
  <c r="E28" i="2" s="1"/>
  <c r="E30" i="2" s="1"/>
  <c r="O94" i="1"/>
  <c r="O102" i="1"/>
  <c r="E52" i="2"/>
  <c r="O104" i="1"/>
  <c r="O96" i="1" l="1"/>
  <c r="O108" i="1" s="1"/>
</calcChain>
</file>

<file path=xl/sharedStrings.xml><?xml version="1.0" encoding="utf-8"?>
<sst xmlns="http://schemas.openxmlformats.org/spreadsheetml/2006/main" count="146" uniqueCount="123">
  <si>
    <t>Personalien der Eltern</t>
  </si>
  <si>
    <t>Vater</t>
  </si>
  <si>
    <t>Privat:</t>
  </si>
  <si>
    <t>Mobil:</t>
  </si>
  <si>
    <t>Telefon-Nummer</t>
  </si>
  <si>
    <t>Geburtsdatum</t>
  </si>
  <si>
    <t>Nationalität/Herkunftsland</t>
  </si>
  <si>
    <t>Muttersprache</t>
  </si>
  <si>
    <t>Beruf</t>
  </si>
  <si>
    <t>Zivilstand</t>
  </si>
  <si>
    <t>Montag</t>
  </si>
  <si>
    <t>Mittwoch</t>
  </si>
  <si>
    <t>Donnerstag</t>
  </si>
  <si>
    <t>Freitag</t>
  </si>
  <si>
    <t>von</t>
  </si>
  <si>
    <t>bis</t>
  </si>
  <si>
    <t>Steuerbares Einkommen der Familie</t>
  </si>
  <si>
    <t>Amt für Jugend und Berufsberatung Region Nord</t>
  </si>
  <si>
    <t>Buchungskreis</t>
  </si>
  <si>
    <t>Jahr</t>
  </si>
  <si>
    <t>Visum materiell</t>
  </si>
  <si>
    <t>RRB/Verf.</t>
  </si>
  <si>
    <t>Sachkonto</t>
  </si>
  <si>
    <t>KST/Innenauftrag</t>
  </si>
  <si>
    <t>S/H</t>
  </si>
  <si>
    <t>Betrag</t>
  </si>
  <si>
    <t>Anweisungsberechtigte/r</t>
  </si>
  <si>
    <t>E-Mail</t>
  </si>
  <si>
    <t>Name der SpG-Leiterin</t>
  </si>
  <si>
    <t>Geschlecht</t>
  </si>
  <si>
    <t>Privat</t>
  </si>
  <si>
    <t>Mobil</t>
  </si>
  <si>
    <t>Mutter</t>
  </si>
  <si>
    <t>Tel.-Nr. der SpG-Leiterin</t>
  </si>
  <si>
    <t>Dienstag</t>
  </si>
  <si>
    <t>Mailadresse der Antragstellerin</t>
  </si>
  <si>
    <t>Personalien des Kindes</t>
  </si>
  <si>
    <t xml:space="preserve">Finanzierungsantrag für Elternbeiträge der Spielgruppe </t>
  </si>
  <si>
    <t>Diese Tabelle wird vom AJB ausgefüllt</t>
  </si>
  <si>
    <t>Formell/rechn. geprüft</t>
  </si>
  <si>
    <t>Deutschsprachkenntnisse</t>
  </si>
  <si>
    <t xml:space="preserve">Bitte sendet dieses Formular an            </t>
  </si>
  <si>
    <t>Psychosoziale Indikation/SPF</t>
  </si>
  <si>
    <t>Antragsdatum</t>
  </si>
  <si>
    <t>Strasse</t>
  </si>
  <si>
    <t>Postleitzahl/Ort</t>
  </si>
  <si>
    <t>Pauschale 2009 0 75456</t>
  </si>
  <si>
    <t>Einzel 2001 0 75401</t>
  </si>
  <si>
    <t>Quellensteuer Vater</t>
  </si>
  <si>
    <t>Quellensteuer Mutter</t>
  </si>
  <si>
    <t>Anzahl Monate</t>
  </si>
  <si>
    <t>Ist SpG eine SmiZ?</t>
  </si>
  <si>
    <t>Angaben der Spielgruppe (SpG)</t>
  </si>
  <si>
    <t>Name der SpG</t>
  </si>
  <si>
    <t>Mailadresse Buchhaltung der SpG</t>
  </si>
  <si>
    <t>Kontoangaben der SpG</t>
  </si>
  <si>
    <t>Antragsperiode SpG</t>
  </si>
  <si>
    <t>Wochentage und Zeiten der SpG</t>
  </si>
  <si>
    <t>Name/Vorname Kind</t>
  </si>
  <si>
    <t>Kosten SpG (Antragsperiode)</t>
  </si>
  <si>
    <t>Name/Vorname</t>
  </si>
  <si>
    <t>Berechung Tarif</t>
  </si>
  <si>
    <t>Gültiger Tarif auf:</t>
  </si>
  <si>
    <t>keine Berechtigung</t>
  </si>
  <si>
    <t>Ledig</t>
  </si>
  <si>
    <t>Verheiratet</t>
  </si>
  <si>
    <t>Getrennt/alleinerziehend</t>
  </si>
  <si>
    <t>Konkubinat</t>
  </si>
  <si>
    <t>Verwitwet/alleinerziehend</t>
  </si>
  <si>
    <t>Männlich</t>
  </si>
  <si>
    <t>Weiblich</t>
  </si>
  <si>
    <t>Erwerbstätigkeit als</t>
  </si>
  <si>
    <t>Ausweis</t>
  </si>
  <si>
    <t>Weiss nicht</t>
  </si>
  <si>
    <t>C Niederlassungsbewilligung</t>
  </si>
  <si>
    <t>G Grenzgängerbewiligung</t>
  </si>
  <si>
    <t>Ci Aufenthaltsbewilligung mit Erwerbstätigkeit</t>
  </si>
  <si>
    <t>B Aufenthaltsbewilligung</t>
  </si>
  <si>
    <t>L Kurzaufenthaltsbewilligung</t>
  </si>
  <si>
    <t>N Asylsuchende</t>
  </si>
  <si>
    <t>Keine</t>
  </si>
  <si>
    <t xml:space="preserve">CH </t>
  </si>
  <si>
    <t>Ausweis Eltern</t>
  </si>
  <si>
    <t>antraege-ff@ajb.zh.ch</t>
  </si>
  <si>
    <t>Spielgruppenjahr</t>
  </si>
  <si>
    <t>1. Jahr</t>
  </si>
  <si>
    <t>2. Jahr</t>
  </si>
  <si>
    <t>3. Jahr</t>
  </si>
  <si>
    <t>Spielgruppenjahr Kind</t>
  </si>
  <si>
    <t>Berechnet auf Anzahl Monate</t>
  </si>
  <si>
    <t>Berechnet auf Monate und Spielgruppentage</t>
  </si>
  <si>
    <t>Beitrag Eltern</t>
  </si>
  <si>
    <t>kontrolle</t>
  </si>
  <si>
    <t>Steuerbares Einkommen</t>
  </si>
  <si>
    <t>Quellensteuer</t>
  </si>
  <si>
    <t>Berechnung Tarif</t>
  </si>
  <si>
    <t>Pauschale Subv. / Jahr</t>
  </si>
  <si>
    <t>Zivilstand Eltern</t>
  </si>
  <si>
    <t>Angaben der Familie</t>
  </si>
  <si>
    <t>Angaben weitere Kinder</t>
  </si>
  <si>
    <t>Deutschkenntnisse</t>
  </si>
  <si>
    <t>Vorhanden</t>
  </si>
  <si>
    <t>Nicht vorhanden</t>
  </si>
  <si>
    <t>Anzahl Spielgruppen-Tage</t>
  </si>
  <si>
    <t>vorhanden, wenn min. 4 Punkte  in linken Spalte angekreuzt</t>
  </si>
  <si>
    <t xml:space="preserve">vorhanden, wenn  Punkt 4  angekreuzt ist </t>
  </si>
  <si>
    <r>
      <t xml:space="preserve">Elternbeitrag </t>
    </r>
    <r>
      <rPr>
        <i/>
        <sz val="11"/>
        <rFont val="Arial"/>
        <family val="2"/>
      </rPr>
      <t>gerundet</t>
    </r>
  </si>
  <si>
    <r>
      <t xml:space="preserve">Subventionierter Beitrag </t>
    </r>
    <r>
      <rPr>
        <i/>
        <sz val="11"/>
        <rFont val="Arial"/>
        <family val="2"/>
      </rPr>
      <t>gerundet</t>
    </r>
  </si>
  <si>
    <r>
      <t xml:space="preserve">Subventionierter Beitrag </t>
    </r>
    <r>
      <rPr>
        <b/>
        <i/>
        <sz val="11"/>
        <color theme="1"/>
        <rFont val="Arial"/>
        <family val="2"/>
      </rPr>
      <t>gerundet</t>
    </r>
  </si>
  <si>
    <r>
      <t xml:space="preserve">Elternbeitrag </t>
    </r>
    <r>
      <rPr>
        <b/>
        <i/>
        <sz val="11"/>
        <color theme="1"/>
        <rFont val="Arial"/>
        <family val="2"/>
      </rPr>
      <t>gerundet</t>
    </r>
  </si>
  <si>
    <t>Ist SpG eine SmiZ</t>
  </si>
  <si>
    <t>SmiZ</t>
  </si>
  <si>
    <t>Keine SmiZ</t>
  </si>
  <si>
    <t>Das Merkblatt «Finanzielle Unterstützung für die Teilnahme in Spielgruppen» regelt die Modalitäten.</t>
  </si>
  <si>
    <t>Vorname/Geburtsdatum</t>
  </si>
  <si>
    <t>Sozialhilfe</t>
  </si>
  <si>
    <t>Ja</t>
  </si>
  <si>
    <t>Nein</t>
  </si>
  <si>
    <t>F Vorläufig Aufgenommene/VA</t>
  </si>
  <si>
    <t>B Anerkannte Flüchtlinge</t>
  </si>
  <si>
    <t>F Vorläufig Aufgenommene Flüchtlinge</t>
  </si>
  <si>
    <t xml:space="preserve">Rechnungsbetrag </t>
  </si>
  <si>
    <t>S Schutzstatus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</si>
</sst>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CHF&quot;\ * #,##0.00_ ;_ &quot;CHF&quot;\ * \-#,##0.00_ ;_ &quot;CHF&quot;\ * &quot;-&quot;??_ ;_ @_ "/>
    <numFmt numFmtId="164" formatCode="dd/mm/yyyy;@"/>
    <numFmt numFmtId="165" formatCode="&quot;Fr.&quot;\ #,##0.00;[Red]&quot;Fr.&quot;\ #,##0.00"/>
    <numFmt numFmtId="166" formatCode="&quot;Fr.&quot;\ #,##0.00"/>
    <numFmt numFmtId="167" formatCode="&quot;CHF&quot;\ #,##0.00"/>
    <numFmt numFmtId="168" formatCode="dd/mm/yy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rgb="FF20292A"/>
      <name val="Arial"/>
      <family val="2"/>
    </font>
    <font>
      <sz val="11"/>
      <color rgb="FF0000FF"/>
      <name val="Arial"/>
      <family val="2"/>
    </font>
    <font>
      <sz val="10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b/>
      <i/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9" fillId="0" borderId="0" xfId="0" applyFont="1"/>
    <xf numFmtId="167" fontId="3" fillId="0" borderId="0" xfId="0" applyNumberFormat="1" applyFont="1"/>
    <xf numFmtId="0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3" fillId="2" borderId="0" xfId="0" applyFont="1" applyFill="1"/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23" xfId="0" applyFont="1" applyBorder="1"/>
    <xf numFmtId="0" fontId="3" fillId="4" borderId="0" xfId="0" applyFont="1" applyFill="1"/>
    <xf numFmtId="0" fontId="4" fillId="6" borderId="0" xfId="0" applyFont="1" applyFill="1"/>
    <xf numFmtId="0" fontId="3" fillId="6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4" fillId="4" borderId="0" xfId="0" applyFont="1" applyFill="1"/>
    <xf numFmtId="0" fontId="4" fillId="0" borderId="23" xfId="0" applyFont="1" applyBorder="1" applyAlignment="1">
      <alignment horizontal="right"/>
    </xf>
    <xf numFmtId="0" fontId="4" fillId="0" borderId="23" xfId="0" applyFont="1" applyBorder="1"/>
    <xf numFmtId="0" fontId="4" fillId="4" borderId="23" xfId="0" applyFont="1" applyFill="1" applyBorder="1"/>
    <xf numFmtId="0" fontId="3" fillId="4" borderId="23" xfId="0" applyFont="1" applyFill="1" applyBorder="1"/>
    <xf numFmtId="0" fontId="13" fillId="5" borderId="0" xfId="0" applyFont="1" applyFill="1" applyBorder="1" applyAlignment="1">
      <alignment horizontal="right"/>
    </xf>
    <xf numFmtId="0" fontId="13" fillId="5" borderId="0" xfId="0" applyFont="1" applyFill="1"/>
    <xf numFmtId="0" fontId="17" fillId="0" borderId="0" xfId="0" applyFont="1"/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/>
    </xf>
    <xf numFmtId="164" fontId="6" fillId="5" borderId="1" xfId="0" applyNumberFormat="1" applyFont="1" applyFill="1" applyBorder="1" applyAlignment="1" applyProtection="1">
      <alignment horizontal="left" vertical="center"/>
      <protection locked="0"/>
    </xf>
    <xf numFmtId="164" fontId="6" fillId="2" borderId="0" xfId="0" applyNumberFormat="1" applyFont="1" applyFill="1" applyAlignment="1">
      <alignment horizontal="left" vertical="center"/>
    </xf>
    <xf numFmtId="165" fontId="6" fillId="0" borderId="0" xfId="0" applyNumberFormat="1" applyFont="1" applyFill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167" fontId="6" fillId="3" borderId="1" xfId="2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Alignment="1">
      <alignment horizontal="left" vertical="center"/>
    </xf>
    <xf numFmtId="167" fontId="6" fillId="0" borderId="1" xfId="2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65" fontId="3" fillId="3" borderId="0" xfId="0" applyNumberFormat="1" applyFont="1" applyFill="1" applyAlignment="1">
      <alignment horizontal="left" vertical="center"/>
    </xf>
    <xf numFmtId="167" fontId="4" fillId="3" borderId="1" xfId="2" applyNumberFormat="1" applyFont="1" applyFill="1" applyBorder="1" applyAlignment="1">
      <alignment horizontal="left" vertical="center"/>
    </xf>
    <xf numFmtId="167" fontId="14" fillId="0" borderId="0" xfId="0" applyNumberFormat="1" applyFont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168" fontId="6" fillId="3" borderId="1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2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18" fillId="2" borderId="0" xfId="0" applyFont="1" applyFill="1" applyAlignment="1">
      <alignment vertical="top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11" fillId="2" borderId="0" xfId="0" applyFont="1" applyFill="1" applyAlignment="1"/>
    <xf numFmtId="0" fontId="11" fillId="0" borderId="22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167" fontId="6" fillId="0" borderId="7" xfId="2" applyNumberFormat="1" applyFont="1" applyFill="1" applyBorder="1" applyAlignment="1">
      <alignment horizontal="left" vertical="center"/>
    </xf>
    <xf numFmtId="167" fontId="6" fillId="3" borderId="7" xfId="2" applyNumberFormat="1" applyFont="1" applyFill="1" applyBorder="1" applyAlignment="1" applyProtection="1">
      <alignment horizontal="left" vertical="center"/>
      <protection locked="0"/>
    </xf>
    <xf numFmtId="164" fontId="6" fillId="5" borderId="7" xfId="0" applyNumberFormat="1" applyFont="1" applyFill="1" applyBorder="1" applyAlignment="1" applyProtection="1">
      <alignment horizontal="left" vertical="center"/>
      <protection locked="0"/>
    </xf>
    <xf numFmtId="167" fontId="6" fillId="5" borderId="7" xfId="0" applyNumberFormat="1" applyFont="1" applyFill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6" fillId="0" borderId="0" xfId="0" applyFont="1" applyFill="1" applyAlignment="1"/>
    <xf numFmtId="0" fontId="3" fillId="2" borderId="0" xfId="0" applyFont="1" applyFill="1" applyAlignment="1" applyProtection="1">
      <alignment horizont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5" fillId="2" borderId="0" xfId="1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left" vertical="center"/>
    </xf>
    <xf numFmtId="16" fontId="6" fillId="0" borderId="7" xfId="0" applyNumberFormat="1" applyFont="1" applyFill="1" applyBorder="1" applyAlignment="1">
      <alignment horizontal="left" vertical="center"/>
    </xf>
    <xf numFmtId="16" fontId="6" fillId="0" borderId="8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7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top"/>
    </xf>
    <xf numFmtId="0" fontId="3" fillId="2" borderId="0" xfId="0" applyFont="1" applyFill="1" applyAlignment="1"/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6" fillId="5" borderId="7" xfId="0" applyFont="1" applyFill="1" applyBorder="1" applyAlignment="1" applyProtection="1">
      <alignment horizontal="left" vertical="center"/>
      <protection locked="0"/>
    </xf>
    <xf numFmtId="0" fontId="6" fillId="5" borderId="8" xfId="0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7" fontId="3" fillId="0" borderId="0" xfId="0" applyNumberFormat="1" applyFont="1" applyFill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7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top"/>
    </xf>
  </cellXfs>
  <cellStyles count="3">
    <cellStyle name="Link" xfId="1" builtinId="8"/>
    <cellStyle name="Standard" xfId="0" builtinId="0"/>
    <cellStyle name="Währung" xfId="2" builtinId="4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numFmt numFmtId="169" formatCode=";;;"/>
    </dxf>
  </dxfs>
  <tableStyles count="0" defaultTableStyle="TableStyleMedium2" defaultPivotStyle="PivotStyleLight16"/>
  <colors>
    <mruColors>
      <color rgb="FFD18A6D"/>
      <color rgb="FFECD7FB"/>
      <color rgb="FFB7FE60"/>
      <color rgb="FF72EC81"/>
      <color rgb="FF05B33B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133350</xdr:rowOff>
    </xdr:from>
    <xdr:to>
      <xdr:col>4</xdr:col>
      <xdr:colOff>713740</xdr:colOff>
      <xdr:row>1</xdr:row>
      <xdr:rowOff>4445</xdr:rowOff>
    </xdr:to>
    <xdr:pic>
      <xdr:nvPicPr>
        <xdr:cNvPr id="6" name="Bild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33350"/>
          <a:ext cx="2440940" cy="623570"/>
        </a:xfrm>
        <a:prstGeom prst="rect">
          <a:avLst/>
        </a:prstGeom>
      </xdr:spPr>
    </xdr:pic>
    <xdr:clientData/>
  </xdr:twoCellAnchor>
  <xdr:twoCellAnchor editAs="oneCell">
    <xdr:from>
      <xdr:col>8</xdr:col>
      <xdr:colOff>914400</xdr:colOff>
      <xdr:row>0</xdr:row>
      <xdr:rowOff>295275</xdr:rowOff>
    </xdr:from>
    <xdr:to>
      <xdr:col>14</xdr:col>
      <xdr:colOff>949961</xdr:colOff>
      <xdr:row>0</xdr:row>
      <xdr:rowOff>630555</xdr:rowOff>
    </xdr:to>
    <xdr:pic>
      <xdr:nvPicPr>
        <xdr:cNvPr id="7" name="Bild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295275"/>
          <a:ext cx="2083435" cy="335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traege-ff@ajb.zh.ch" TargetMode="External"/><Relationship Id="rId1" Type="http://schemas.openxmlformats.org/officeDocument/2006/relationships/hyperlink" Target="mailto:brigitte.sigg@ajb.zh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145"/>
  <sheetViews>
    <sheetView showGridLines="0" tabSelected="1" view="pageLayout" topLeftCell="A94" zoomScaleNormal="100" workbookViewId="0">
      <selection activeCell="M56" sqref="M56:O56"/>
    </sheetView>
  </sheetViews>
  <sheetFormatPr baseColWidth="10" defaultColWidth="9.7109375" defaultRowHeight="14.25" x14ac:dyDescent="0.2"/>
  <cols>
    <col min="1" max="1" width="11.7109375" style="1" customWidth="1"/>
    <col min="2" max="2" width="11" style="1" customWidth="1"/>
    <col min="3" max="3" width="4.7109375" style="1" customWidth="1"/>
    <col min="4" max="4" width="0.42578125" style="1" customWidth="1"/>
    <col min="5" max="5" width="11.5703125" style="1" customWidth="1"/>
    <col min="6" max="6" width="0.42578125" style="1" customWidth="1"/>
    <col min="7" max="7" width="9.85546875" style="1" customWidth="1"/>
    <col min="8" max="8" width="0.42578125" style="1" customWidth="1"/>
    <col min="9" max="9" width="14.42578125" style="1" customWidth="1"/>
    <col min="10" max="10" width="0.42578125" style="4" customWidth="1"/>
    <col min="11" max="11" width="6.5703125" style="1" customWidth="1"/>
    <col min="12" max="12" width="0.42578125" style="1" customWidth="1"/>
    <col min="13" max="13" width="8.42578125" style="1" customWidth="1"/>
    <col min="14" max="14" width="0.42578125" style="16" customWidth="1"/>
    <col min="15" max="15" width="20.28515625" style="1" customWidth="1"/>
    <col min="16" max="16" width="9.7109375" style="1"/>
    <col min="17" max="17" width="12" style="1" bestFit="1" customWidth="1"/>
    <col min="18" max="18" width="14" style="1" bestFit="1" customWidth="1"/>
    <col min="19" max="16384" width="9.7109375" style="1"/>
  </cols>
  <sheetData>
    <row r="1" spans="1:15" ht="59.25" customHeight="1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s="2" customFormat="1" ht="3.75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28.5" customHeight="1" x14ac:dyDescent="0.25">
      <c r="A3" s="168" t="s">
        <v>37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ht="15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s="3" customFormat="1" ht="3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5" s="4" customFormat="1" ht="22.5" customHeight="1" x14ac:dyDescent="0.2">
      <c r="A6" s="166" t="s">
        <v>113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s="4" customFormat="1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s="3" customFormat="1" ht="2.25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s="42" customFormat="1" ht="14.85" customHeight="1" x14ac:dyDescent="0.25">
      <c r="A9" s="62" t="s">
        <v>98</v>
      </c>
      <c r="B9" s="63"/>
      <c r="C9" s="63"/>
      <c r="D9" s="63"/>
      <c r="E9" s="63"/>
      <c r="F9" s="63"/>
      <c r="G9" s="63"/>
      <c r="H9" s="63"/>
      <c r="I9" s="63"/>
      <c r="J9" s="63"/>
      <c r="K9" s="170" t="s">
        <v>43</v>
      </c>
      <c r="L9" s="170"/>
      <c r="M9" s="170"/>
      <c r="N9" s="63"/>
      <c r="O9" s="64">
        <f ca="1">TODAY()</f>
        <v>44711</v>
      </c>
    </row>
    <row r="10" spans="1:15" ht="2.1" customHeight="1" x14ac:dyDescent="0.2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</row>
    <row r="11" spans="1:15" s="42" customFormat="1" ht="14.85" customHeight="1" x14ac:dyDescent="0.25">
      <c r="A11" s="169" t="s">
        <v>36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15" s="5" customFormat="1" ht="2.1" customHeight="1" x14ac:dyDescent="0.2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s="42" customFormat="1" ht="14.85" customHeight="1" x14ac:dyDescent="0.25">
      <c r="A13" s="92" t="s">
        <v>58</v>
      </c>
      <c r="B13" s="93"/>
      <c r="C13" s="94"/>
      <c r="D13" s="68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3"/>
    </row>
    <row r="14" spans="1:15" s="3" customFormat="1" ht="2.1" customHeight="1" x14ac:dyDescent="0.2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</row>
    <row r="15" spans="1:15" s="42" customFormat="1" ht="14.85" customHeight="1" x14ac:dyDescent="0.25">
      <c r="A15" s="92" t="s">
        <v>5</v>
      </c>
      <c r="B15" s="93"/>
      <c r="C15" s="94"/>
      <c r="D15" s="68"/>
      <c r="E15" s="194"/>
      <c r="F15" s="195"/>
      <c r="G15" s="195"/>
      <c r="H15" s="195"/>
      <c r="I15" s="196"/>
      <c r="J15" s="60"/>
      <c r="K15" s="165" t="s">
        <v>29</v>
      </c>
      <c r="L15" s="165"/>
      <c r="M15" s="165"/>
      <c r="N15" s="34"/>
      <c r="O15" s="61"/>
    </row>
    <row r="16" spans="1:15" s="3" customFormat="1" ht="2.1" customHeight="1" x14ac:dyDescent="0.2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25" s="42" customFormat="1" ht="14.85" customHeight="1" x14ac:dyDescent="0.25">
      <c r="A17" s="164" t="s">
        <v>0</v>
      </c>
      <c r="B17" s="164"/>
      <c r="C17" s="164"/>
      <c r="D17" s="164"/>
      <c r="E17" s="163" t="s">
        <v>32</v>
      </c>
      <c r="F17" s="163"/>
      <c r="G17" s="163"/>
      <c r="H17" s="163"/>
      <c r="I17" s="163"/>
      <c r="J17" s="41"/>
      <c r="K17" s="163" t="s">
        <v>1</v>
      </c>
      <c r="L17" s="163"/>
      <c r="M17" s="163"/>
      <c r="N17" s="163"/>
      <c r="O17" s="163"/>
    </row>
    <row r="18" spans="1:25" s="4" customFormat="1" ht="2.1" customHeight="1" x14ac:dyDescent="0.2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42" customFormat="1" ht="14.85" customHeight="1" x14ac:dyDescent="0.25">
      <c r="A19" s="92" t="s">
        <v>60</v>
      </c>
      <c r="B19" s="93"/>
      <c r="C19" s="94"/>
      <c r="D19" s="34"/>
      <c r="E19" s="134"/>
      <c r="F19" s="134"/>
      <c r="G19" s="134"/>
      <c r="H19" s="134"/>
      <c r="I19" s="134"/>
      <c r="J19" s="34"/>
      <c r="K19" s="134"/>
      <c r="L19" s="134"/>
      <c r="M19" s="134"/>
      <c r="N19" s="134"/>
      <c r="O19" s="134"/>
    </row>
    <row r="20" spans="1:25" s="3" customFormat="1" ht="2.1" customHeight="1" x14ac:dyDescent="0.2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</row>
    <row r="21" spans="1:25" s="42" customFormat="1" ht="14.85" customHeight="1" x14ac:dyDescent="0.25">
      <c r="A21" s="92" t="s">
        <v>44</v>
      </c>
      <c r="B21" s="93"/>
      <c r="C21" s="94"/>
      <c r="D21" s="34"/>
      <c r="E21" s="134"/>
      <c r="F21" s="134"/>
      <c r="G21" s="134"/>
      <c r="H21" s="134"/>
      <c r="I21" s="134"/>
      <c r="J21" s="34"/>
      <c r="K21" s="134"/>
      <c r="L21" s="134"/>
      <c r="M21" s="134"/>
      <c r="N21" s="134"/>
      <c r="O21" s="134"/>
    </row>
    <row r="22" spans="1:25" s="3" customFormat="1" ht="2.1" customHeight="1" x14ac:dyDescent="0.2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1:25" s="42" customFormat="1" ht="14.85" customHeight="1" x14ac:dyDescent="0.25">
      <c r="A23" s="165" t="s">
        <v>45</v>
      </c>
      <c r="B23" s="165"/>
      <c r="C23" s="165"/>
      <c r="D23" s="34"/>
      <c r="E23" s="134"/>
      <c r="F23" s="134"/>
      <c r="G23" s="134"/>
      <c r="H23" s="134"/>
      <c r="I23" s="134"/>
      <c r="J23" s="34"/>
      <c r="K23" s="134"/>
      <c r="L23" s="134"/>
      <c r="M23" s="134"/>
      <c r="N23" s="134"/>
      <c r="O23" s="134"/>
    </row>
    <row r="24" spans="1:25" s="3" customFormat="1" ht="2.1" customHeight="1" x14ac:dyDescent="0.2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1:25" s="42" customFormat="1" ht="14.85" customHeight="1" x14ac:dyDescent="0.25">
      <c r="A25" s="92" t="s">
        <v>4</v>
      </c>
      <c r="B25" s="93"/>
      <c r="C25" s="94"/>
      <c r="D25" s="68"/>
      <c r="E25" s="34" t="s">
        <v>30</v>
      </c>
      <c r="F25" s="34"/>
      <c r="G25" s="134"/>
      <c r="H25" s="134"/>
      <c r="I25" s="134"/>
      <c r="J25" s="34"/>
      <c r="K25" s="34" t="s">
        <v>30</v>
      </c>
      <c r="L25" s="34"/>
      <c r="M25" s="134"/>
      <c r="N25" s="134"/>
      <c r="O25" s="134"/>
    </row>
    <row r="26" spans="1:25" s="4" customFormat="1" ht="2.1" customHeight="1" x14ac:dyDescent="0.2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</row>
    <row r="27" spans="1:25" s="42" customFormat="1" ht="14.85" customHeight="1" x14ac:dyDescent="0.25">
      <c r="A27" s="92"/>
      <c r="B27" s="93"/>
      <c r="C27" s="94"/>
      <c r="D27" s="68"/>
      <c r="E27" s="34" t="s">
        <v>31</v>
      </c>
      <c r="F27" s="34"/>
      <c r="G27" s="134"/>
      <c r="H27" s="134"/>
      <c r="I27" s="134"/>
      <c r="J27" s="34"/>
      <c r="K27" s="34" t="s">
        <v>31</v>
      </c>
      <c r="L27" s="34"/>
      <c r="M27" s="134"/>
      <c r="N27" s="134"/>
      <c r="O27" s="134"/>
    </row>
    <row r="28" spans="1:25" s="3" customFormat="1" ht="2.1" customHeight="1" x14ac:dyDescent="0.2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</row>
    <row r="29" spans="1:25" s="42" customFormat="1" ht="14.85" customHeight="1" x14ac:dyDescent="0.25">
      <c r="A29" s="92" t="s">
        <v>5</v>
      </c>
      <c r="B29" s="93"/>
      <c r="C29" s="94"/>
      <c r="D29" s="68"/>
      <c r="E29" s="199"/>
      <c r="F29" s="199"/>
      <c r="G29" s="199"/>
      <c r="H29" s="199"/>
      <c r="I29" s="199"/>
      <c r="J29" s="34"/>
      <c r="K29" s="199"/>
      <c r="L29" s="199"/>
      <c r="M29" s="199"/>
      <c r="N29" s="199"/>
      <c r="O29" s="199"/>
    </row>
    <row r="30" spans="1:25" s="3" customFormat="1" ht="2.1" customHeight="1" x14ac:dyDescent="0.2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</row>
    <row r="31" spans="1:25" s="42" customFormat="1" ht="14.85" customHeight="1" x14ac:dyDescent="0.25">
      <c r="A31" s="92" t="s">
        <v>6</v>
      </c>
      <c r="B31" s="93"/>
      <c r="C31" s="94"/>
      <c r="D31" s="68"/>
      <c r="E31" s="134"/>
      <c r="F31" s="134"/>
      <c r="G31" s="134"/>
      <c r="H31" s="134"/>
      <c r="I31" s="134"/>
      <c r="J31" s="34"/>
      <c r="K31" s="134"/>
      <c r="L31" s="134"/>
      <c r="M31" s="134"/>
      <c r="N31" s="134"/>
      <c r="O31" s="134"/>
    </row>
    <row r="32" spans="1:25" s="3" customFormat="1" ht="2.1" customHeight="1" x14ac:dyDescent="0.2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</row>
    <row r="33" spans="1:19" s="42" customFormat="1" ht="14.85" customHeight="1" x14ac:dyDescent="0.25">
      <c r="A33" s="92" t="s">
        <v>7</v>
      </c>
      <c r="B33" s="93"/>
      <c r="C33" s="94"/>
      <c r="D33" s="68"/>
      <c r="E33" s="134"/>
      <c r="F33" s="134"/>
      <c r="G33" s="134"/>
      <c r="H33" s="134"/>
      <c r="I33" s="134"/>
      <c r="J33" s="34"/>
      <c r="K33" s="134"/>
      <c r="L33" s="134"/>
      <c r="M33" s="134"/>
      <c r="N33" s="134"/>
      <c r="O33" s="134"/>
      <c r="S33" s="40"/>
    </row>
    <row r="34" spans="1:19" s="3" customFormat="1" ht="2.1" customHeight="1" x14ac:dyDescent="0.2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S34" s="7"/>
    </row>
    <row r="35" spans="1:19" s="42" customFormat="1" ht="14.85" customHeight="1" x14ac:dyDescent="0.25">
      <c r="A35" s="92" t="s">
        <v>8</v>
      </c>
      <c r="B35" s="93"/>
      <c r="C35" s="94"/>
      <c r="D35" s="68"/>
      <c r="E35" s="134"/>
      <c r="F35" s="134"/>
      <c r="G35" s="134"/>
      <c r="H35" s="134"/>
      <c r="I35" s="134"/>
      <c r="J35" s="34"/>
      <c r="K35" s="134"/>
      <c r="L35" s="134"/>
      <c r="M35" s="134"/>
      <c r="N35" s="134"/>
      <c r="O35" s="134"/>
    </row>
    <row r="36" spans="1:19" s="4" customFormat="1" ht="2.1" customHeight="1" x14ac:dyDescent="0.2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</row>
    <row r="37" spans="1:19" s="42" customFormat="1" ht="14.85" customHeight="1" x14ac:dyDescent="0.25">
      <c r="A37" s="92" t="s">
        <v>71</v>
      </c>
      <c r="B37" s="93"/>
      <c r="C37" s="94"/>
      <c r="D37" s="68"/>
      <c r="E37" s="134"/>
      <c r="F37" s="134"/>
      <c r="G37" s="134"/>
      <c r="H37" s="134"/>
      <c r="I37" s="134"/>
      <c r="J37" s="34"/>
      <c r="K37" s="134"/>
      <c r="L37" s="134"/>
      <c r="M37" s="134"/>
      <c r="N37" s="134"/>
      <c r="O37" s="134"/>
    </row>
    <row r="38" spans="1:19" s="4" customFormat="1" ht="2.1" customHeight="1" x14ac:dyDescent="0.2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</row>
    <row r="39" spans="1:19" s="42" customFormat="1" ht="14.85" customHeight="1" x14ac:dyDescent="0.25">
      <c r="A39" s="92" t="s">
        <v>97</v>
      </c>
      <c r="B39" s="93"/>
      <c r="C39" s="94"/>
      <c r="D39" s="34"/>
      <c r="E39" s="171"/>
      <c r="F39" s="172"/>
      <c r="G39" s="172"/>
      <c r="H39" s="172"/>
      <c r="I39" s="172"/>
      <c r="J39" s="172"/>
      <c r="K39" s="172"/>
      <c r="L39" s="172"/>
      <c r="M39" s="172"/>
      <c r="N39" s="172"/>
      <c r="O39" s="173"/>
    </row>
    <row r="40" spans="1:19" s="4" customFormat="1" ht="2.1" customHeight="1" x14ac:dyDescent="0.2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</row>
    <row r="41" spans="1:19" s="42" customFormat="1" ht="14.85" customHeight="1" x14ac:dyDescent="0.25">
      <c r="A41" s="92" t="s">
        <v>82</v>
      </c>
      <c r="B41" s="93"/>
      <c r="C41" s="94"/>
      <c r="D41" s="68"/>
      <c r="E41" s="134"/>
      <c r="F41" s="134"/>
      <c r="G41" s="134"/>
      <c r="H41" s="134"/>
      <c r="I41" s="134"/>
      <c r="J41" s="43"/>
      <c r="K41" s="134"/>
      <c r="L41" s="134"/>
      <c r="M41" s="134"/>
      <c r="N41" s="134"/>
      <c r="O41" s="134"/>
    </row>
    <row r="42" spans="1:19" s="4" customFormat="1" ht="2.1" customHeight="1" x14ac:dyDescent="0.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</row>
    <row r="43" spans="1:19" s="42" customFormat="1" ht="14.85" customHeight="1" x14ac:dyDescent="0.25">
      <c r="A43" s="208" t="s">
        <v>115</v>
      </c>
      <c r="B43" s="209"/>
      <c r="C43" s="210"/>
      <c r="D43" s="69"/>
      <c r="E43" s="211"/>
      <c r="F43" s="212"/>
      <c r="G43" s="212"/>
      <c r="H43" s="212"/>
      <c r="I43" s="213"/>
      <c r="J43" s="69"/>
      <c r="K43" s="211"/>
      <c r="L43" s="212"/>
      <c r="M43" s="212"/>
      <c r="N43" s="212"/>
      <c r="O43" s="213"/>
    </row>
    <row r="44" spans="1:19" s="4" customFormat="1" ht="2.1" customHeight="1" x14ac:dyDescent="0.2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</row>
    <row r="45" spans="1:19" s="42" customFormat="1" ht="14.85" customHeight="1" x14ac:dyDescent="0.25">
      <c r="A45" s="206" t="s">
        <v>99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</row>
    <row r="46" spans="1:19" s="4" customFormat="1" ht="2.1" customHeight="1" x14ac:dyDescent="0.2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</row>
    <row r="47" spans="1:19" s="42" customFormat="1" ht="14.85" customHeight="1" x14ac:dyDescent="0.25">
      <c r="A47" s="188" t="s">
        <v>114</v>
      </c>
      <c r="B47" s="189"/>
      <c r="C47" s="190"/>
      <c r="D47" s="44"/>
      <c r="E47" s="147"/>
      <c r="F47" s="148"/>
      <c r="G47" s="148"/>
      <c r="H47" s="148"/>
      <c r="I47" s="149"/>
      <c r="J47" s="43"/>
      <c r="K47" s="171"/>
      <c r="L47" s="172"/>
      <c r="M47" s="172"/>
      <c r="N47" s="172"/>
      <c r="O47" s="173"/>
    </row>
    <row r="48" spans="1:19" s="4" customFormat="1" ht="2.1" customHeight="1" x14ac:dyDescent="0.2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</row>
    <row r="49" spans="1:16" s="42" customFormat="1" ht="14.85" customHeight="1" x14ac:dyDescent="0.25">
      <c r="A49" s="188" t="s">
        <v>114</v>
      </c>
      <c r="B49" s="189"/>
      <c r="C49" s="190"/>
      <c r="D49" s="44"/>
      <c r="E49" s="145"/>
      <c r="F49" s="145"/>
      <c r="G49" s="145"/>
      <c r="H49" s="145"/>
      <c r="I49" s="145"/>
      <c r="J49" s="43"/>
      <c r="K49" s="134"/>
      <c r="L49" s="134"/>
      <c r="M49" s="134"/>
      <c r="N49" s="134"/>
      <c r="O49" s="134"/>
    </row>
    <row r="50" spans="1:16" s="4" customFormat="1" ht="2.1" customHeight="1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6" s="42" customFormat="1" ht="14.85" customHeight="1" x14ac:dyDescent="0.25">
      <c r="A51" s="188" t="s">
        <v>114</v>
      </c>
      <c r="B51" s="189"/>
      <c r="C51" s="190"/>
      <c r="D51" s="44"/>
      <c r="E51" s="145"/>
      <c r="F51" s="145"/>
      <c r="G51" s="145"/>
      <c r="H51" s="145"/>
      <c r="I51" s="145"/>
      <c r="J51" s="43"/>
      <c r="K51" s="134"/>
      <c r="L51" s="134"/>
      <c r="M51" s="134"/>
      <c r="N51" s="134"/>
      <c r="O51" s="134"/>
    </row>
    <row r="52" spans="1:16" s="4" customFormat="1" ht="2.1" customHeight="1" x14ac:dyDescent="0.2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</row>
    <row r="53" spans="1:16" s="42" customFormat="1" ht="14.85" customHeight="1" x14ac:dyDescent="0.25">
      <c r="A53" s="181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3"/>
    </row>
    <row r="54" spans="1:16" s="42" customFormat="1" ht="14.85" customHeight="1" x14ac:dyDescent="0.25">
      <c r="A54" s="176" t="s">
        <v>52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8"/>
    </row>
    <row r="55" spans="1:16" ht="2.1" customHeight="1" x14ac:dyDescent="0.2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</row>
    <row r="56" spans="1:16" s="40" customFormat="1" ht="14.85" customHeight="1" x14ac:dyDescent="0.25">
      <c r="A56" s="92" t="s">
        <v>88</v>
      </c>
      <c r="B56" s="93"/>
      <c r="C56" s="93"/>
      <c r="D56" s="93"/>
      <c r="E56" s="93"/>
      <c r="F56" s="93"/>
      <c r="G56" s="93"/>
      <c r="H56" s="93"/>
      <c r="I56" s="93"/>
      <c r="J56" s="93"/>
      <c r="K56" s="94"/>
      <c r="L56" s="18"/>
      <c r="M56" s="184"/>
      <c r="N56" s="185"/>
      <c r="O56" s="186"/>
    </row>
    <row r="57" spans="1:16" ht="2.1" customHeight="1" x14ac:dyDescent="0.2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25"/>
    </row>
    <row r="58" spans="1:16" s="40" customFormat="1" ht="14.85" customHeight="1" x14ac:dyDescent="0.25">
      <c r="A58" s="92" t="s">
        <v>57</v>
      </c>
      <c r="B58" s="93"/>
      <c r="C58" s="93"/>
      <c r="D58" s="93"/>
      <c r="E58" s="93"/>
      <c r="F58" s="93"/>
      <c r="G58" s="94"/>
      <c r="H58" s="35"/>
      <c r="I58" s="92" t="s">
        <v>10</v>
      </c>
      <c r="J58" s="93"/>
      <c r="K58" s="94"/>
      <c r="L58" s="35"/>
      <c r="M58" s="179"/>
      <c r="N58" s="179"/>
      <c r="O58" s="180"/>
      <c r="P58" s="65"/>
    </row>
    <row r="59" spans="1:16" ht="2.1" customHeight="1" x14ac:dyDescent="0.2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25"/>
    </row>
    <row r="60" spans="1:16" s="40" customFormat="1" ht="14.85" customHeight="1" x14ac:dyDescent="0.25">
      <c r="A60" s="150"/>
      <c r="B60" s="150"/>
      <c r="C60" s="150"/>
      <c r="D60" s="150"/>
      <c r="E60" s="150"/>
      <c r="F60" s="150"/>
      <c r="G60" s="150"/>
      <c r="H60" s="35"/>
      <c r="I60" s="151" t="s">
        <v>34</v>
      </c>
      <c r="J60" s="152"/>
      <c r="K60" s="153"/>
      <c r="L60" s="35"/>
      <c r="M60" s="197"/>
      <c r="N60" s="198"/>
      <c r="O60" s="198"/>
      <c r="P60" s="65"/>
    </row>
    <row r="61" spans="1:16" ht="2.1" customHeight="1" x14ac:dyDescent="0.2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25"/>
    </row>
    <row r="62" spans="1:16" s="40" customFormat="1" ht="14.85" customHeight="1" x14ac:dyDescent="0.25">
      <c r="A62" s="150"/>
      <c r="B62" s="150"/>
      <c r="C62" s="150"/>
      <c r="D62" s="150"/>
      <c r="E62" s="150"/>
      <c r="F62" s="150"/>
      <c r="G62" s="150"/>
      <c r="H62" s="35"/>
      <c r="I62" s="92" t="s">
        <v>11</v>
      </c>
      <c r="J62" s="93"/>
      <c r="K62" s="94"/>
      <c r="L62" s="35"/>
      <c r="M62" s="179"/>
      <c r="N62" s="179"/>
      <c r="O62" s="180"/>
      <c r="P62" s="65"/>
    </row>
    <row r="63" spans="1:16" ht="2.1" customHeight="1" x14ac:dyDescent="0.2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25"/>
    </row>
    <row r="64" spans="1:16" s="40" customFormat="1" ht="14.85" customHeight="1" x14ac:dyDescent="0.25">
      <c r="A64" s="150"/>
      <c r="B64" s="150"/>
      <c r="C64" s="150"/>
      <c r="D64" s="150"/>
      <c r="E64" s="150"/>
      <c r="F64" s="150"/>
      <c r="G64" s="150"/>
      <c r="H64" s="35"/>
      <c r="I64" s="92" t="s">
        <v>12</v>
      </c>
      <c r="J64" s="93"/>
      <c r="K64" s="94"/>
      <c r="L64" s="35"/>
      <c r="M64" s="197"/>
      <c r="N64" s="198"/>
      <c r="O64" s="198"/>
      <c r="P64" s="65"/>
    </row>
    <row r="65" spans="1:27" ht="2.1" customHeight="1" x14ac:dyDescent="0.2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25"/>
    </row>
    <row r="66" spans="1:27" s="40" customFormat="1" ht="14.85" customHeight="1" x14ac:dyDescent="0.25">
      <c r="A66" s="150"/>
      <c r="B66" s="150"/>
      <c r="C66" s="150"/>
      <c r="D66" s="150"/>
      <c r="E66" s="150"/>
      <c r="F66" s="150"/>
      <c r="G66" s="150"/>
      <c r="H66" s="35"/>
      <c r="I66" s="92" t="s">
        <v>13</v>
      </c>
      <c r="J66" s="93"/>
      <c r="K66" s="94"/>
      <c r="L66" s="35"/>
      <c r="M66" s="197"/>
      <c r="N66" s="198"/>
      <c r="O66" s="198"/>
      <c r="P66" s="65"/>
    </row>
    <row r="67" spans="1:27" ht="2.1" customHeight="1" x14ac:dyDescent="0.2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25"/>
    </row>
    <row r="68" spans="1:27" s="40" customFormat="1" ht="14.85" customHeight="1" x14ac:dyDescent="0.25">
      <c r="A68" s="191" t="s">
        <v>56</v>
      </c>
      <c r="B68" s="192"/>
      <c r="C68" s="193"/>
      <c r="D68" s="45"/>
      <c r="E68" s="142" t="s">
        <v>14</v>
      </c>
      <c r="F68" s="143"/>
      <c r="G68" s="144"/>
      <c r="H68" s="45"/>
      <c r="I68" s="46">
        <v>44774</v>
      </c>
      <c r="J68" s="35"/>
      <c r="K68" s="92" t="s">
        <v>15</v>
      </c>
      <c r="L68" s="93"/>
      <c r="M68" s="94"/>
      <c r="N68" s="47">
        <v>42582</v>
      </c>
      <c r="O68" s="78">
        <v>45138</v>
      </c>
      <c r="P68" s="65"/>
    </row>
    <row r="69" spans="1:27" ht="2.1" customHeight="1" x14ac:dyDescent="0.2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25"/>
    </row>
    <row r="70" spans="1:27" s="40" customFormat="1" ht="14.85" customHeight="1" x14ac:dyDescent="0.25">
      <c r="A70" s="92" t="s">
        <v>50</v>
      </c>
      <c r="B70" s="93"/>
      <c r="C70" s="94"/>
      <c r="D70" s="18"/>
      <c r="E70" s="139">
        <f>DATEDIF(I68,O68,"M")+1</f>
        <v>12</v>
      </c>
      <c r="F70" s="140"/>
      <c r="G70" s="141"/>
      <c r="H70" s="18"/>
      <c r="I70" s="92" t="s">
        <v>59</v>
      </c>
      <c r="J70" s="93"/>
      <c r="K70" s="93"/>
      <c r="L70" s="93"/>
      <c r="M70" s="94"/>
      <c r="N70" s="48">
        <v>1600</v>
      </c>
      <c r="O70" s="79"/>
      <c r="P70" s="65"/>
    </row>
    <row r="71" spans="1:27" ht="2.1" customHeight="1" x14ac:dyDescent="0.2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25"/>
    </row>
    <row r="72" spans="1:27" s="40" customFormat="1" ht="14.85" customHeight="1" x14ac:dyDescent="0.25">
      <c r="A72" s="92" t="s">
        <v>53</v>
      </c>
      <c r="B72" s="93"/>
      <c r="C72" s="94"/>
      <c r="D72" s="49"/>
      <c r="E72" s="145"/>
      <c r="F72" s="145"/>
      <c r="G72" s="145"/>
      <c r="H72" s="145"/>
      <c r="I72" s="145"/>
      <c r="J72" s="49"/>
      <c r="K72" s="135" t="s">
        <v>51</v>
      </c>
      <c r="L72" s="136"/>
      <c r="M72" s="137"/>
      <c r="N72" s="49"/>
      <c r="O72" s="75"/>
      <c r="P72" s="65"/>
    </row>
    <row r="73" spans="1:27" ht="2.1" customHeight="1" x14ac:dyDescent="0.2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</row>
    <row r="74" spans="1:27" s="40" customFormat="1" ht="14.85" customHeight="1" x14ac:dyDescent="0.25">
      <c r="A74" s="92" t="s">
        <v>28</v>
      </c>
      <c r="B74" s="93"/>
      <c r="C74" s="94"/>
      <c r="D74" s="35"/>
      <c r="E74" s="145"/>
      <c r="F74" s="145"/>
      <c r="G74" s="145"/>
      <c r="H74" s="145"/>
      <c r="I74" s="145"/>
      <c r="J74" s="35"/>
      <c r="K74" s="34" t="s">
        <v>27</v>
      </c>
      <c r="L74" s="35"/>
      <c r="M74" s="146"/>
      <c r="N74" s="146"/>
      <c r="O74" s="146"/>
      <c r="R74" s="50"/>
    </row>
    <row r="75" spans="1:27" ht="2.1" customHeight="1" x14ac:dyDescent="0.2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</row>
    <row r="76" spans="1:27" s="40" customFormat="1" ht="14.85" customHeight="1" x14ac:dyDescent="0.25">
      <c r="A76" s="92" t="s">
        <v>33</v>
      </c>
      <c r="B76" s="93"/>
      <c r="C76" s="94"/>
      <c r="D76" s="35"/>
      <c r="E76" s="34" t="s">
        <v>2</v>
      </c>
      <c r="F76" s="35"/>
      <c r="G76" s="171"/>
      <c r="H76" s="172"/>
      <c r="I76" s="173"/>
      <c r="J76" s="35"/>
      <c r="K76" s="34" t="s">
        <v>3</v>
      </c>
      <c r="L76" s="35"/>
      <c r="M76" s="145"/>
      <c r="N76" s="145"/>
      <c r="O76" s="145"/>
    </row>
    <row r="77" spans="1:27" ht="2.1" customHeight="1" x14ac:dyDescent="0.2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s="40" customFormat="1" ht="14.85" customHeight="1" x14ac:dyDescent="0.25">
      <c r="A78" s="92" t="s">
        <v>54</v>
      </c>
      <c r="B78" s="93"/>
      <c r="C78" s="93"/>
      <c r="D78" s="93"/>
      <c r="E78" s="93"/>
      <c r="F78" s="93"/>
      <c r="G78" s="94"/>
      <c r="H78" s="35"/>
      <c r="I78" s="146"/>
      <c r="J78" s="146"/>
      <c r="K78" s="146"/>
      <c r="L78" s="146"/>
      <c r="M78" s="146"/>
      <c r="N78" s="146"/>
      <c r="O78" s="146"/>
    </row>
    <row r="79" spans="1:27" ht="2.1" customHeight="1" x14ac:dyDescent="0.2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</row>
    <row r="80" spans="1:27" s="40" customFormat="1" ht="14.85" customHeight="1" x14ac:dyDescent="0.25">
      <c r="A80" s="92" t="s">
        <v>35</v>
      </c>
      <c r="B80" s="93"/>
      <c r="C80" s="93"/>
      <c r="D80" s="93"/>
      <c r="E80" s="93"/>
      <c r="F80" s="93"/>
      <c r="G80" s="94"/>
      <c r="H80" s="35"/>
      <c r="I80" s="171"/>
      <c r="J80" s="172"/>
      <c r="K80" s="172"/>
      <c r="L80" s="172"/>
      <c r="M80" s="172"/>
      <c r="N80" s="172"/>
      <c r="O80" s="173"/>
    </row>
    <row r="81" spans="1:20" ht="2.1" customHeight="1" x14ac:dyDescent="0.2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</row>
    <row r="82" spans="1:20" s="40" customFormat="1" ht="14.85" customHeight="1" x14ac:dyDescent="0.25">
      <c r="A82" s="92" t="s">
        <v>55</v>
      </c>
      <c r="B82" s="93"/>
      <c r="C82" s="93"/>
      <c r="D82" s="93"/>
      <c r="E82" s="94"/>
      <c r="F82" s="35"/>
      <c r="G82" s="145"/>
      <c r="H82" s="145"/>
      <c r="I82" s="145"/>
      <c r="J82" s="145"/>
      <c r="K82" s="145"/>
      <c r="L82" s="145"/>
      <c r="M82" s="145"/>
      <c r="N82" s="145"/>
      <c r="O82" s="145"/>
    </row>
    <row r="83" spans="1:20" ht="2.1" customHeight="1" x14ac:dyDescent="0.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</row>
    <row r="84" spans="1:20" s="65" customFormat="1" ht="14.85" customHeight="1" x14ac:dyDescent="0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1:20" s="65" customFormat="1" ht="59.25" customHeight="1" x14ac:dyDescent="0.25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</row>
    <row r="86" spans="1:20" ht="2.1" customHeight="1" x14ac:dyDescent="0.2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</row>
    <row r="87" spans="1:20" s="40" customFormat="1" ht="14.85" customHeight="1" x14ac:dyDescent="0.25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T87" s="42"/>
    </row>
    <row r="88" spans="1:20" s="40" customFormat="1" ht="14.85" customHeight="1" x14ac:dyDescent="0.25">
      <c r="A88" s="157" t="s">
        <v>40</v>
      </c>
      <c r="B88" s="158"/>
      <c r="C88" s="159"/>
      <c r="D88" s="35"/>
      <c r="E88" s="154" t="s">
        <v>105</v>
      </c>
      <c r="F88" s="155"/>
      <c r="G88" s="155"/>
      <c r="H88" s="155"/>
      <c r="I88" s="155"/>
      <c r="J88" s="155"/>
      <c r="K88" s="155"/>
      <c r="L88" s="155"/>
      <c r="M88" s="156"/>
      <c r="N88" s="35"/>
      <c r="O88" s="66"/>
      <c r="T88" s="42"/>
    </row>
    <row r="89" spans="1:20" ht="2.1" customHeight="1" x14ac:dyDescent="0.2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</row>
    <row r="90" spans="1:20" s="40" customFormat="1" ht="14.85" customHeight="1" x14ac:dyDescent="0.25">
      <c r="A90" s="92" t="s">
        <v>42</v>
      </c>
      <c r="B90" s="93"/>
      <c r="C90" s="94"/>
      <c r="D90" s="35"/>
      <c r="E90" s="135" t="s">
        <v>104</v>
      </c>
      <c r="F90" s="136"/>
      <c r="G90" s="136"/>
      <c r="H90" s="136"/>
      <c r="I90" s="136"/>
      <c r="J90" s="136"/>
      <c r="K90" s="136"/>
      <c r="L90" s="136"/>
      <c r="M90" s="137"/>
      <c r="N90" s="35"/>
      <c r="O90" s="17"/>
    </row>
    <row r="91" spans="1:20" ht="2.1" customHeight="1" x14ac:dyDescent="0.2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</row>
    <row r="92" spans="1:20" s="40" customFormat="1" ht="14.85" customHeight="1" x14ac:dyDescent="0.25">
      <c r="A92" s="96" t="s">
        <v>16</v>
      </c>
      <c r="B92" s="97"/>
      <c r="C92" s="97"/>
      <c r="D92" s="97"/>
      <c r="E92" s="98"/>
      <c r="F92" s="36"/>
      <c r="G92" s="96"/>
      <c r="H92" s="97"/>
      <c r="I92" s="97"/>
      <c r="J92" s="97"/>
      <c r="K92" s="97"/>
      <c r="L92" s="97"/>
      <c r="M92" s="98"/>
      <c r="N92" s="48"/>
      <c r="O92" s="77"/>
      <c r="P92" s="65"/>
      <c r="T92" s="52"/>
    </row>
    <row r="93" spans="1:20" ht="2.1" customHeight="1" x14ac:dyDescent="0.2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25"/>
    </row>
    <row r="94" spans="1:20" s="40" customFormat="1" ht="14.85" customHeight="1" x14ac:dyDescent="0.25">
      <c r="A94" s="92" t="s">
        <v>107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4"/>
      <c r="N94" s="48"/>
      <c r="O94" s="76" t="str">
        <f>Berechnung!E25</f>
        <v/>
      </c>
      <c r="P94" s="65"/>
    </row>
    <row r="95" spans="1:20" ht="2.1" customHeight="1" x14ac:dyDescent="0.2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25"/>
    </row>
    <row r="96" spans="1:20" s="40" customFormat="1" ht="14.85" customHeight="1" x14ac:dyDescent="0.25">
      <c r="A96" s="92" t="s">
        <v>106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4"/>
      <c r="N96" s="48"/>
      <c r="O96" s="76" t="str">
        <f>Berechnung!E27</f>
        <v/>
      </c>
      <c r="P96" s="65"/>
      <c r="Q96" s="54"/>
      <c r="S96" s="50"/>
    </row>
    <row r="97" spans="1:19" ht="2.1" customHeight="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1:19" s="40" customFormat="1" ht="14.85" customHeight="1" x14ac:dyDescent="0.25">
      <c r="A98" s="37" t="s">
        <v>48</v>
      </c>
      <c r="B98" s="38"/>
      <c r="C98" s="38"/>
      <c r="D98" s="38"/>
      <c r="E98" s="39"/>
      <c r="F98" s="35"/>
      <c r="G98" s="37"/>
      <c r="H98" s="38"/>
      <c r="I98" s="38"/>
      <c r="J98" s="38"/>
      <c r="K98" s="38"/>
      <c r="L98" s="38"/>
      <c r="M98" s="39"/>
      <c r="N98" s="48"/>
      <c r="O98" s="51"/>
      <c r="S98" s="50"/>
    </row>
    <row r="99" spans="1:19" ht="2.1" customHeight="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</row>
    <row r="100" spans="1:19" s="40" customFormat="1" ht="14.85" customHeight="1" x14ac:dyDescent="0.25">
      <c r="A100" s="96" t="s">
        <v>49</v>
      </c>
      <c r="B100" s="97"/>
      <c r="C100" s="97"/>
      <c r="D100" s="97"/>
      <c r="E100" s="98"/>
      <c r="F100" s="35"/>
      <c r="G100" s="96"/>
      <c r="H100" s="97"/>
      <c r="I100" s="97"/>
      <c r="J100" s="97"/>
      <c r="K100" s="97"/>
      <c r="L100" s="97"/>
      <c r="M100" s="98"/>
      <c r="N100" s="48"/>
      <c r="O100" s="51"/>
      <c r="P100" s="55"/>
      <c r="S100" s="50"/>
    </row>
    <row r="101" spans="1:19" ht="2.1" customHeight="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</row>
    <row r="102" spans="1:19" s="40" customFormat="1" ht="14.85" customHeight="1" x14ac:dyDescent="0.25">
      <c r="A102" s="92" t="s">
        <v>107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4"/>
      <c r="N102" s="48"/>
      <c r="O102" s="53" t="str">
        <f>Berechnung!E47</f>
        <v/>
      </c>
      <c r="R102" s="56"/>
    </row>
    <row r="103" spans="1:19" ht="2.1" customHeight="1" x14ac:dyDescent="0.2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</row>
    <row r="104" spans="1:19" s="40" customFormat="1" ht="14.85" customHeight="1" x14ac:dyDescent="0.25">
      <c r="A104" s="92" t="s">
        <v>106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4"/>
      <c r="N104" s="48"/>
      <c r="O104" s="53" t="str">
        <f>Berechnung!E50</f>
        <v/>
      </c>
    </row>
    <row r="105" spans="1:19" ht="2.1" customHeight="1" x14ac:dyDescent="0.2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</row>
    <row r="106" spans="1:19" s="40" customFormat="1" ht="14.85" customHeight="1" x14ac:dyDescent="0.25">
      <c r="A106" s="100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2"/>
    </row>
    <row r="107" spans="1:19" ht="2.1" customHeight="1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</row>
    <row r="108" spans="1:19" s="40" customFormat="1" ht="14.85" customHeight="1" x14ac:dyDescent="0.25">
      <c r="A108" s="200" t="s">
        <v>121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2"/>
      <c r="N108" s="57"/>
      <c r="O108" s="58" t="str">
        <f>IF(O92&gt;Berechnung!D19,"keine Berechtigung",IF(O98+O100&gt;Berechnung!D41,"keine Berechtigung",IFERROR(IF(O96="",O70-O104,O70-O96),"")))</f>
        <v/>
      </c>
      <c r="P108" s="50"/>
      <c r="Q108" s="50"/>
      <c r="R108" s="59"/>
    </row>
    <row r="109" spans="1:19" ht="2.1" customHeight="1" x14ac:dyDescent="0.2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</row>
    <row r="110" spans="1:19" ht="15" customHeight="1" x14ac:dyDescent="0.2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Q110" s="8"/>
      <c r="R110" s="8"/>
      <c r="S110" s="9"/>
    </row>
    <row r="111" spans="1:19" ht="15" customHeight="1" x14ac:dyDescent="0.2">
      <c r="A111" s="111" t="s">
        <v>41</v>
      </c>
      <c r="B111" s="111"/>
      <c r="C111" s="111"/>
      <c r="D111" s="111"/>
      <c r="E111" s="111"/>
      <c r="F111" s="12"/>
      <c r="G111" s="110" t="s">
        <v>83</v>
      </c>
      <c r="H111" s="110"/>
      <c r="I111" s="110"/>
      <c r="J111" s="110"/>
      <c r="K111" s="110"/>
      <c r="L111" s="110"/>
      <c r="M111" s="110"/>
      <c r="N111" s="110"/>
      <c r="O111" s="110"/>
    </row>
    <row r="112" spans="1:19" x14ac:dyDescent="0.2">
      <c r="B112" s="13"/>
      <c r="C112" s="13"/>
      <c r="D112" s="13"/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R112" s="8"/>
    </row>
    <row r="113" spans="1:18" x14ac:dyDescent="0.2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Q113" s="9"/>
      <c r="R113" s="8"/>
    </row>
    <row r="114" spans="1:18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R114" s="8"/>
    </row>
    <row r="115" spans="1:18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8" ht="15.75" thickBot="1" x14ac:dyDescent="0.25">
      <c r="A116" s="70" t="s">
        <v>38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15"/>
    </row>
    <row r="117" spans="1:18" x14ac:dyDescent="0.2">
      <c r="A117" s="116" t="s">
        <v>17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8"/>
      <c r="O117" s="113"/>
    </row>
    <row r="118" spans="1:18" x14ac:dyDescent="0.2">
      <c r="A118" s="119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20"/>
      <c r="O118" s="113"/>
    </row>
    <row r="119" spans="1:18" x14ac:dyDescent="0.2">
      <c r="A119" s="121" t="s">
        <v>18</v>
      </c>
      <c r="B119" s="122"/>
      <c r="C119" s="123">
        <v>7521</v>
      </c>
      <c r="D119" s="124"/>
      <c r="E119" s="124"/>
      <c r="F119" s="124"/>
      <c r="G119" s="125"/>
      <c r="H119" s="104" t="s">
        <v>19</v>
      </c>
      <c r="I119" s="104"/>
      <c r="J119" s="104"/>
      <c r="K119" s="104"/>
      <c r="L119" s="105">
        <v>2022</v>
      </c>
      <c r="M119" s="105"/>
      <c r="N119" s="120"/>
      <c r="O119" s="113"/>
    </row>
    <row r="120" spans="1:18" x14ac:dyDescent="0.2">
      <c r="A120" s="103" t="s">
        <v>20</v>
      </c>
      <c r="B120" s="104"/>
      <c r="C120" s="105"/>
      <c r="D120" s="105"/>
      <c r="E120" s="105"/>
      <c r="F120" s="105"/>
      <c r="G120" s="105"/>
      <c r="H120" s="104" t="s">
        <v>21</v>
      </c>
      <c r="I120" s="104"/>
      <c r="J120" s="104"/>
      <c r="K120" s="104"/>
      <c r="L120" s="105"/>
      <c r="M120" s="105"/>
      <c r="N120" s="120"/>
      <c r="O120" s="113"/>
    </row>
    <row r="121" spans="1:18" x14ac:dyDescent="0.2">
      <c r="A121" s="103"/>
      <c r="B121" s="104"/>
      <c r="C121" s="105"/>
      <c r="D121" s="105"/>
      <c r="E121" s="105"/>
      <c r="F121" s="105"/>
      <c r="G121" s="105"/>
      <c r="H121" s="104"/>
      <c r="I121" s="104"/>
      <c r="J121" s="104"/>
      <c r="K121" s="104"/>
      <c r="L121" s="105"/>
      <c r="M121" s="105"/>
      <c r="N121" s="120"/>
      <c r="O121" s="113"/>
    </row>
    <row r="122" spans="1:18" x14ac:dyDescent="0.2">
      <c r="A122" s="103" t="s">
        <v>39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6"/>
      <c r="O122" s="113"/>
    </row>
    <row r="123" spans="1:18" x14ac:dyDescent="0.2">
      <c r="A123" s="103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6"/>
      <c r="O123" s="113"/>
    </row>
    <row r="124" spans="1:18" x14ac:dyDescent="0.2">
      <c r="A124" s="99" t="s">
        <v>26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5"/>
      <c r="O124" s="113"/>
    </row>
    <row r="125" spans="1:18" x14ac:dyDescent="0.2">
      <c r="A125" s="99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5"/>
      <c r="O125" s="113"/>
    </row>
    <row r="126" spans="1:18" x14ac:dyDescent="0.2">
      <c r="A126" s="99" t="s">
        <v>22</v>
      </c>
      <c r="B126" s="84"/>
      <c r="C126" s="84"/>
      <c r="D126" s="84"/>
      <c r="E126" s="84" t="s">
        <v>23</v>
      </c>
      <c r="F126" s="84"/>
      <c r="G126" s="84"/>
      <c r="H126" s="84"/>
      <c r="I126" s="84"/>
      <c r="J126" s="84"/>
      <c r="K126" s="95" t="s">
        <v>24</v>
      </c>
      <c r="L126" s="95"/>
      <c r="M126" s="84" t="s">
        <v>25</v>
      </c>
      <c r="N126" s="85"/>
      <c r="O126" s="113"/>
    </row>
    <row r="127" spans="1:18" x14ac:dyDescent="0.2">
      <c r="A127" s="99"/>
      <c r="B127" s="84"/>
      <c r="C127" s="84"/>
      <c r="D127" s="84"/>
      <c r="E127" s="84"/>
      <c r="F127" s="84"/>
      <c r="G127" s="84"/>
      <c r="H127" s="84"/>
      <c r="I127" s="84"/>
      <c r="J127" s="84"/>
      <c r="K127" s="88"/>
      <c r="L127" s="107"/>
      <c r="M127" s="88"/>
      <c r="N127" s="89"/>
      <c r="O127" s="113"/>
    </row>
    <row r="128" spans="1:18" x14ac:dyDescent="0.2">
      <c r="A128" s="130"/>
      <c r="B128" s="131"/>
      <c r="C128" s="131"/>
      <c r="D128" s="132"/>
      <c r="E128" s="84"/>
      <c r="F128" s="84"/>
      <c r="G128" s="84"/>
      <c r="H128" s="84"/>
      <c r="I128" s="84"/>
      <c r="J128" s="84"/>
      <c r="K128" s="88"/>
      <c r="L128" s="107"/>
      <c r="M128" s="88"/>
      <c r="N128" s="89"/>
      <c r="O128" s="113"/>
    </row>
    <row r="129" spans="1:15" ht="15" thickBot="1" x14ac:dyDescent="0.25">
      <c r="A129" s="81"/>
      <c r="B129" s="82"/>
      <c r="C129" s="82"/>
      <c r="D129" s="83"/>
      <c r="E129" s="80"/>
      <c r="F129" s="80"/>
      <c r="G129" s="80"/>
      <c r="H129" s="80"/>
      <c r="I129" s="80"/>
      <c r="J129" s="80"/>
      <c r="K129" s="127"/>
      <c r="L129" s="128"/>
      <c r="M129" s="127"/>
      <c r="N129" s="129"/>
      <c r="O129" s="113"/>
    </row>
    <row r="130" spans="1:15" ht="14.45" customHeight="1" x14ac:dyDescent="0.2">
      <c r="A130" s="86" t="s">
        <v>46</v>
      </c>
      <c r="B130" s="87"/>
      <c r="C130" s="71"/>
      <c r="D130" s="72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5"/>
    </row>
    <row r="131" spans="1:15" ht="15" customHeight="1" thickBot="1" x14ac:dyDescent="0.25">
      <c r="A131" s="108" t="s">
        <v>47</v>
      </c>
      <c r="B131" s="109"/>
      <c r="C131" s="74"/>
      <c r="D131" s="72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5"/>
    </row>
    <row r="132" spans="1:1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</sheetData>
  <sheetProtection algorithmName="SHA-512" hashValue="aNez21F52ZDF/CkXm+lgoR4TWaClU2ggTaLIlx/1NDDznb97isYtADcaFU9ff1EzZMgm8gZTxGjfx/dwMxsDMA==" saltValue="6UJjzk4YpzKpB5B5bA60vw==" spinCount="100000" sheet="1" objects="1" scenarios="1" formatCells="0" formatColumns="0" formatRows="0" insertColumns="0" insertRows="0" insertHyperlinks="0" deleteColumns="0" deleteRows="0" selectLockedCells="1"/>
  <mergeCells count="203">
    <mergeCell ref="A38:O38"/>
    <mergeCell ref="A42:O42"/>
    <mergeCell ref="E31:I31"/>
    <mergeCell ref="K31:O31"/>
    <mergeCell ref="A30:O30"/>
    <mergeCell ref="A32:O32"/>
    <mergeCell ref="M25:O25"/>
    <mergeCell ref="M27:O27"/>
    <mergeCell ref="A26:O26"/>
    <mergeCell ref="A28:O28"/>
    <mergeCell ref="K29:O29"/>
    <mergeCell ref="A85:O86"/>
    <mergeCell ref="K47:O47"/>
    <mergeCell ref="K35:O35"/>
    <mergeCell ref="K33:O33"/>
    <mergeCell ref="E35:I35"/>
    <mergeCell ref="A48:O48"/>
    <mergeCell ref="A47:C47"/>
    <mergeCell ref="A40:O40"/>
    <mergeCell ref="A39:C39"/>
    <mergeCell ref="E39:O39"/>
    <mergeCell ref="A45:O45"/>
    <mergeCell ref="A46:O46"/>
    <mergeCell ref="E37:I37"/>
    <mergeCell ref="E41:I41"/>
    <mergeCell ref="K37:O37"/>
    <mergeCell ref="K68:M68"/>
    <mergeCell ref="A44:O44"/>
    <mergeCell ref="A43:C43"/>
    <mergeCell ref="E43:I43"/>
    <mergeCell ref="K43:O43"/>
    <mergeCell ref="A33:C33"/>
    <mergeCell ref="A34:O34"/>
    <mergeCell ref="E33:I33"/>
    <mergeCell ref="A36:O36"/>
    <mergeCell ref="A77:O77"/>
    <mergeCell ref="A91:O91"/>
    <mergeCell ref="A93:O93"/>
    <mergeCell ref="A108:M108"/>
    <mergeCell ref="A72:C72"/>
    <mergeCell ref="A73:O73"/>
    <mergeCell ref="E72:I72"/>
    <mergeCell ref="A105:O105"/>
    <mergeCell ref="I80:O80"/>
    <mergeCell ref="A89:O89"/>
    <mergeCell ref="A92:E92"/>
    <mergeCell ref="G76:I76"/>
    <mergeCell ref="G82:O82"/>
    <mergeCell ref="A82:E82"/>
    <mergeCell ref="A95:O95"/>
    <mergeCell ref="I78:O78"/>
    <mergeCell ref="A99:O99"/>
    <mergeCell ref="A78:G78"/>
    <mergeCell ref="A76:C76"/>
    <mergeCell ref="G100:M100"/>
    <mergeCell ref="M76:O76"/>
    <mergeCell ref="A75:O75"/>
    <mergeCell ref="A83:O83"/>
    <mergeCell ref="A87:O87"/>
    <mergeCell ref="E21:I21"/>
    <mergeCell ref="A52:O52"/>
    <mergeCell ref="A51:C51"/>
    <mergeCell ref="E51:I51"/>
    <mergeCell ref="K51:O51"/>
    <mergeCell ref="M58:O58"/>
    <mergeCell ref="A49:C49"/>
    <mergeCell ref="A68:C68"/>
    <mergeCell ref="A10:O10"/>
    <mergeCell ref="E15:I15"/>
    <mergeCell ref="A23:C23"/>
    <mergeCell ref="A22:O22"/>
    <mergeCell ref="A19:C19"/>
    <mergeCell ref="A29:C29"/>
    <mergeCell ref="M64:O64"/>
    <mergeCell ref="A65:O65"/>
    <mergeCell ref="A66:G66"/>
    <mergeCell ref="M66:O66"/>
    <mergeCell ref="A58:G58"/>
    <mergeCell ref="M60:O60"/>
    <mergeCell ref="A31:C31"/>
    <mergeCell ref="A21:C21"/>
    <mergeCell ref="G27:I27"/>
    <mergeCell ref="E29:I29"/>
    <mergeCell ref="A11:O11"/>
    <mergeCell ref="K9:M9"/>
    <mergeCell ref="E13:O13"/>
    <mergeCell ref="A74:C74"/>
    <mergeCell ref="K49:O49"/>
    <mergeCell ref="A60:G60"/>
    <mergeCell ref="A61:O61"/>
    <mergeCell ref="A62:G62"/>
    <mergeCell ref="E49:I49"/>
    <mergeCell ref="A55:O55"/>
    <mergeCell ref="A54:O54"/>
    <mergeCell ref="M62:O62"/>
    <mergeCell ref="A63:O63"/>
    <mergeCell ref="A53:O53"/>
    <mergeCell ref="A56:K56"/>
    <mergeCell ref="M56:O56"/>
    <mergeCell ref="A41:C41"/>
    <mergeCell ref="A37:C37"/>
    <mergeCell ref="A35:C35"/>
    <mergeCell ref="A13:C13"/>
    <mergeCell ref="A15:C15"/>
    <mergeCell ref="A25:C25"/>
    <mergeCell ref="A27:C27"/>
    <mergeCell ref="E19:I19"/>
    <mergeCell ref="E128:J128"/>
    <mergeCell ref="A1:O1"/>
    <mergeCell ref="A12:O12"/>
    <mergeCell ref="A14:O14"/>
    <mergeCell ref="A16:O16"/>
    <mergeCell ref="K17:O17"/>
    <mergeCell ref="A7:O7"/>
    <mergeCell ref="A18:O18"/>
    <mergeCell ref="A17:D17"/>
    <mergeCell ref="G25:I25"/>
    <mergeCell ref="K21:O21"/>
    <mergeCell ref="E23:I23"/>
    <mergeCell ref="K23:O23"/>
    <mergeCell ref="K15:M15"/>
    <mergeCell ref="A6:O6"/>
    <mergeCell ref="A2:O2"/>
    <mergeCell ref="A5:O5"/>
    <mergeCell ref="A8:O8"/>
    <mergeCell ref="K19:O19"/>
    <mergeCell ref="A20:O20"/>
    <mergeCell ref="A24:O24"/>
    <mergeCell ref="E17:I17"/>
    <mergeCell ref="A4:O4"/>
    <mergeCell ref="A3:O3"/>
    <mergeCell ref="A107:O107"/>
    <mergeCell ref="K41:O41"/>
    <mergeCell ref="K72:M72"/>
    <mergeCell ref="A67:O67"/>
    <mergeCell ref="A69:O69"/>
    <mergeCell ref="I70:M70"/>
    <mergeCell ref="A70:C70"/>
    <mergeCell ref="E70:G70"/>
    <mergeCell ref="E68:G68"/>
    <mergeCell ref="E74:I74"/>
    <mergeCell ref="A71:O71"/>
    <mergeCell ref="M74:O74"/>
    <mergeCell ref="E47:I47"/>
    <mergeCell ref="A64:G64"/>
    <mergeCell ref="I60:K60"/>
    <mergeCell ref="I62:K62"/>
    <mergeCell ref="I66:K66"/>
    <mergeCell ref="E90:M90"/>
    <mergeCell ref="E88:M88"/>
    <mergeCell ref="A90:C90"/>
    <mergeCell ref="A88:C88"/>
    <mergeCell ref="A81:O81"/>
    <mergeCell ref="A79:O79"/>
    <mergeCell ref="A80:G80"/>
    <mergeCell ref="A131:B131"/>
    <mergeCell ref="G111:O111"/>
    <mergeCell ref="A111:E111"/>
    <mergeCell ref="A110:O110"/>
    <mergeCell ref="O117:O129"/>
    <mergeCell ref="A97:O97"/>
    <mergeCell ref="A100:E100"/>
    <mergeCell ref="A101:O101"/>
    <mergeCell ref="A103:O103"/>
    <mergeCell ref="A117:N118"/>
    <mergeCell ref="A119:B119"/>
    <mergeCell ref="H119:K119"/>
    <mergeCell ref="L119:N119"/>
    <mergeCell ref="C119:G119"/>
    <mergeCell ref="E126:J126"/>
    <mergeCell ref="L120:N121"/>
    <mergeCell ref="A109:O109"/>
    <mergeCell ref="E127:J127"/>
    <mergeCell ref="K129:L129"/>
    <mergeCell ref="M128:N128"/>
    <mergeCell ref="M129:N129"/>
    <mergeCell ref="A127:D127"/>
    <mergeCell ref="A128:D128"/>
    <mergeCell ref="K127:L127"/>
    <mergeCell ref="E129:J129"/>
    <mergeCell ref="A129:D129"/>
    <mergeCell ref="M126:N126"/>
    <mergeCell ref="A130:B130"/>
    <mergeCell ref="M127:N127"/>
    <mergeCell ref="A59:O59"/>
    <mergeCell ref="A50:O50"/>
    <mergeCell ref="I64:K64"/>
    <mergeCell ref="A57:O57"/>
    <mergeCell ref="I58:K58"/>
    <mergeCell ref="K126:L126"/>
    <mergeCell ref="A94:M94"/>
    <mergeCell ref="G92:M92"/>
    <mergeCell ref="A126:D126"/>
    <mergeCell ref="A106:O106"/>
    <mergeCell ref="A120:B121"/>
    <mergeCell ref="C120:G121"/>
    <mergeCell ref="H120:K121"/>
    <mergeCell ref="A122:N123"/>
    <mergeCell ref="A124:N125"/>
    <mergeCell ref="A102:M102"/>
    <mergeCell ref="A104:M104"/>
    <mergeCell ref="A96:M96"/>
    <mergeCell ref="K128:L128"/>
  </mergeCells>
  <conditionalFormatting sqref="O108">
    <cfRule type="cellIs" dxfId="2" priority="4" operator="equal">
      <formula>0</formula>
    </cfRule>
    <cfRule type="containsErrors" priority="5">
      <formula>ISERROR(O108)</formula>
    </cfRule>
  </conditionalFormatting>
  <conditionalFormatting sqref="E39 E41:I41">
    <cfRule type="containsText" dxfId="1" priority="3" operator="containsText" text="CH und C"/>
  </conditionalFormatting>
  <conditionalFormatting sqref="K41:O41">
    <cfRule type="containsText" dxfId="0" priority="2" operator="containsText" text="CH und C"/>
  </conditionalFormatting>
  <conditionalFormatting sqref="E39:O39">
    <cfRule type="iconSet" priority="1">
      <iconSet iconSet="3Arrows">
        <cfvo type="percent" val="0"/>
        <cfvo type="percent" val="33"/>
        <cfvo type="percent" val="67"/>
      </iconSet>
    </cfRule>
  </conditionalFormatting>
  <hyperlinks>
    <hyperlink ref="G111:O111" r:id="rId1" display=" brigitte.sigg@ajb.zh.ch "/>
    <hyperlink ref="G111" r:id="rId2"/>
  </hyperlinks>
  <pageMargins left="0.25" right="0.25" top="0.75" bottom="0.75" header="0.3" footer="0.3"/>
  <pageSetup paperSize="9" scale="89" fitToWidth="0" fitToHeight="0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Berechnung!$H$10:$H$11</xm:f>
          </x14:formula1>
          <xm:sqref>O15</xm:sqref>
        </x14:dataValidation>
        <x14:dataValidation type="list" allowBlank="1" showInputMessage="1" showErrorMessage="1">
          <x14:formula1>
            <xm:f>Berechnung!$J$3:$J$5</xm:f>
          </x14:formula1>
          <xm:sqref>M56:O56</xm:sqref>
        </x14:dataValidation>
        <x14:dataValidation type="list" allowBlank="1" showInputMessage="1" showErrorMessage="1">
          <x14:formula1>
            <xm:f>Berechnung!$H$3:$H$7</xm:f>
          </x14:formula1>
          <xm:sqref>E39:O39</xm:sqref>
        </x14:dataValidation>
        <x14:dataValidation type="list" allowBlank="1" showInputMessage="1" showErrorMessage="1">
          <x14:formula1>
            <xm:f>Berechnung!$J$8:$J$9</xm:f>
          </x14:formula1>
          <xm:sqref>O88</xm:sqref>
        </x14:dataValidation>
        <x14:dataValidation type="list" allowBlank="1" showInputMessage="1" showErrorMessage="1">
          <x14:formula1>
            <xm:f>Berechnung!$J$12:$J$13</xm:f>
          </x14:formula1>
          <xm:sqref>O90</xm:sqref>
        </x14:dataValidation>
        <x14:dataValidation type="list" allowBlank="1" showInputMessage="1" showErrorMessage="1">
          <x14:formula1>
            <xm:f>Berechnung!$H$30:$H$31</xm:f>
          </x14:formula1>
          <xm:sqref>O72</xm:sqref>
        </x14:dataValidation>
        <x14:dataValidation type="list" allowBlank="1" showInputMessage="1" showErrorMessage="1">
          <x14:formula1>
            <xm:f>Berechnung!$L$3:$L$4</xm:f>
          </x14:formula1>
          <xm:sqref>E43:I43 K43:O43</xm:sqref>
        </x14:dataValidation>
        <x14:dataValidation type="list" allowBlank="1" showInputMessage="1" showErrorMessage="1" promptTitle="Ausweis Vater">
          <x14:formula1>
            <xm:f>Berechnung!$H$15:$H$27</xm:f>
          </x14:formula1>
          <xm:sqref>K41:O41</xm:sqref>
        </x14:dataValidation>
        <x14:dataValidation type="list" allowBlank="1" showInputMessage="1" showErrorMessage="1" promptTitle="Ausweis Mutter">
          <x14:formula1>
            <xm:f>Berechnung!$H$15:$H$27</xm:f>
          </x14:formula1>
          <xm:sqref>E41:I41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2"/>
  <sheetViews>
    <sheetView zoomScale="90" zoomScaleNormal="90" workbookViewId="0">
      <selection activeCell="H22" sqref="H22"/>
    </sheetView>
  </sheetViews>
  <sheetFormatPr baseColWidth="10" defaultColWidth="11.42578125" defaultRowHeight="14.25" x14ac:dyDescent="0.2"/>
  <cols>
    <col min="1" max="1" width="34.85546875" style="1" customWidth="1"/>
    <col min="2" max="3" width="11.42578125" style="1"/>
    <col min="4" max="4" width="16.28515625" style="1" customWidth="1"/>
    <col min="5" max="5" width="18.85546875" style="1" customWidth="1"/>
    <col min="6" max="7" width="11.42578125" style="1"/>
    <col min="8" max="8" width="20.42578125" style="1" customWidth="1"/>
    <col min="9" max="16384" width="11.42578125" style="1"/>
  </cols>
  <sheetData>
    <row r="2" spans="1:12" ht="15" x14ac:dyDescent="0.25">
      <c r="E2" s="19" t="s">
        <v>103</v>
      </c>
      <c r="H2" s="10" t="s">
        <v>9</v>
      </c>
      <c r="J2" s="10" t="s">
        <v>84</v>
      </c>
      <c r="L2" s="10" t="s">
        <v>115</v>
      </c>
    </row>
    <row r="3" spans="1:12" x14ac:dyDescent="0.2">
      <c r="E3" s="1">
        <f>IF(Formular!M58&lt;&gt;0,1,0)</f>
        <v>0</v>
      </c>
      <c r="H3" s="1" t="s">
        <v>64</v>
      </c>
      <c r="J3" s="1" t="s">
        <v>85</v>
      </c>
      <c r="L3" s="1" t="s">
        <v>116</v>
      </c>
    </row>
    <row r="4" spans="1:12" x14ac:dyDescent="0.2">
      <c r="E4" s="1">
        <f>IF(Formular!M60&lt;&gt;0,1,0)</f>
        <v>0</v>
      </c>
      <c r="H4" s="1" t="s">
        <v>67</v>
      </c>
      <c r="J4" s="1" t="s">
        <v>86</v>
      </c>
      <c r="L4" s="1" t="s">
        <v>117</v>
      </c>
    </row>
    <row r="5" spans="1:12" x14ac:dyDescent="0.2">
      <c r="E5" s="1">
        <f>IF(Formular!M62&lt;&gt;0,1,0)</f>
        <v>0</v>
      </c>
      <c r="H5" s="1" t="s">
        <v>65</v>
      </c>
      <c r="J5" s="1" t="s">
        <v>87</v>
      </c>
    </row>
    <row r="6" spans="1:12" x14ac:dyDescent="0.2">
      <c r="E6" s="1">
        <f>IF(Formular!M64&lt;&gt;0,1,0)</f>
        <v>0</v>
      </c>
      <c r="H6" s="1" t="s">
        <v>66</v>
      </c>
    </row>
    <row r="7" spans="1:12" ht="15" x14ac:dyDescent="0.25">
      <c r="E7" s="20">
        <f>IF(Formular!M66&lt;&gt;0,1,0)</f>
        <v>0</v>
      </c>
      <c r="H7" s="1" t="s">
        <v>68</v>
      </c>
      <c r="J7" s="10" t="s">
        <v>100</v>
      </c>
    </row>
    <row r="8" spans="1:12" x14ac:dyDescent="0.2">
      <c r="E8" s="21">
        <f>SUM(E3:E7)</f>
        <v>0</v>
      </c>
      <c r="J8" s="1" t="s">
        <v>101</v>
      </c>
    </row>
    <row r="9" spans="1:12" ht="15" x14ac:dyDescent="0.25">
      <c r="H9" s="10" t="s">
        <v>29</v>
      </c>
      <c r="J9" s="1" t="s">
        <v>102</v>
      </c>
    </row>
    <row r="10" spans="1:12" ht="15" x14ac:dyDescent="0.25">
      <c r="A10" s="22" t="s">
        <v>93</v>
      </c>
      <c r="B10" s="23"/>
      <c r="C10" s="23"/>
      <c r="D10" s="23"/>
      <c r="E10" s="23"/>
      <c r="H10" s="1" t="s">
        <v>69</v>
      </c>
    </row>
    <row r="11" spans="1:12" ht="15" x14ac:dyDescent="0.25">
      <c r="E11" s="19"/>
      <c r="H11" s="1" t="s">
        <v>70</v>
      </c>
      <c r="J11" s="10" t="s">
        <v>42</v>
      </c>
    </row>
    <row r="12" spans="1:12" ht="15" x14ac:dyDescent="0.25">
      <c r="E12" s="19" t="s">
        <v>61</v>
      </c>
      <c r="J12" s="1" t="s">
        <v>101</v>
      </c>
    </row>
    <row r="13" spans="1:12" ht="15" x14ac:dyDescent="0.25">
      <c r="E13" s="19"/>
      <c r="J13" s="1" t="s">
        <v>102</v>
      </c>
    </row>
    <row r="14" spans="1:12" ht="15" x14ac:dyDescent="0.25">
      <c r="C14" s="11" t="s">
        <v>93</v>
      </c>
      <c r="E14" s="1" t="s">
        <v>96</v>
      </c>
      <c r="H14" s="10" t="s">
        <v>72</v>
      </c>
    </row>
    <row r="15" spans="1:12" x14ac:dyDescent="0.2">
      <c r="C15" s="24">
        <v>0</v>
      </c>
      <c r="D15" s="1">
        <v>24000</v>
      </c>
      <c r="E15" s="1">
        <v>1200</v>
      </c>
      <c r="H15" s="1" t="s">
        <v>81</v>
      </c>
    </row>
    <row r="16" spans="1:12" x14ac:dyDescent="0.2">
      <c r="C16" s="1">
        <v>24001</v>
      </c>
      <c r="D16" s="1">
        <v>30700</v>
      </c>
      <c r="E16" s="1">
        <v>1000</v>
      </c>
      <c r="H16" s="1" t="s">
        <v>77</v>
      </c>
    </row>
    <row r="17" spans="1:8" x14ac:dyDescent="0.2">
      <c r="C17" s="1">
        <v>30701</v>
      </c>
      <c r="D17" s="1">
        <v>37600</v>
      </c>
      <c r="E17" s="1">
        <v>750</v>
      </c>
      <c r="H17" s="1" t="s">
        <v>74</v>
      </c>
    </row>
    <row r="18" spans="1:8" x14ac:dyDescent="0.2">
      <c r="C18" s="1">
        <v>37601</v>
      </c>
      <c r="D18" s="1">
        <v>41600</v>
      </c>
      <c r="E18" s="1">
        <v>500</v>
      </c>
      <c r="H18" s="1" t="s">
        <v>76</v>
      </c>
    </row>
    <row r="19" spans="1:8" x14ac:dyDescent="0.2">
      <c r="C19" s="1">
        <v>41601</v>
      </c>
      <c r="D19" s="25">
        <v>49200</v>
      </c>
      <c r="E19" s="25">
        <v>250</v>
      </c>
      <c r="H19" s="1" t="s">
        <v>119</v>
      </c>
    </row>
    <row r="20" spans="1:8" x14ac:dyDescent="0.2">
      <c r="C20" s="20">
        <v>49201</v>
      </c>
      <c r="D20" s="20"/>
      <c r="E20" s="20" t="s">
        <v>63</v>
      </c>
      <c r="H20" s="1" t="s">
        <v>120</v>
      </c>
    </row>
    <row r="21" spans="1:8" x14ac:dyDescent="0.2">
      <c r="C21" s="24" t="s">
        <v>62</v>
      </c>
      <c r="D21" s="1">
        <f>Formular!O92</f>
        <v>0</v>
      </c>
      <c r="E21" s="21" t="str">
        <f>IFERROR(IF(ISBLANK(Formular!O92),"",IF(AND(D21&gt;=0,D21&lt;C16),E15,IF(AND(D21&gt;=C16,D21&lt;C17),E16,IF(AND(D21&gt;=C17,D21&lt;C18),E17,IF(AND(D21&gt;=C18,D21&lt;C19),E18,IF(AND(D21&gt;=C19,D21&lt;C20),E19,IF(AND(D21&gt;=C20),E20))))))),"")</f>
        <v/>
      </c>
      <c r="H21" s="1" t="s">
        <v>118</v>
      </c>
    </row>
    <row r="22" spans="1:8" x14ac:dyDescent="0.2">
      <c r="C22" s="24"/>
      <c r="E22" s="4"/>
      <c r="H22" s="1" t="s">
        <v>79</v>
      </c>
    </row>
    <row r="23" spans="1:8" x14ac:dyDescent="0.2">
      <c r="C23" s="24" t="s">
        <v>89</v>
      </c>
      <c r="E23" s="21" t="str">
        <f>IFERROR(E21*(Formular!E70/12),"")</f>
        <v/>
      </c>
      <c r="H23" s="1" t="s">
        <v>75</v>
      </c>
    </row>
    <row r="24" spans="1:8" ht="15" x14ac:dyDescent="0.25">
      <c r="A24" s="10"/>
      <c r="B24" s="10"/>
      <c r="C24" s="24" t="s">
        <v>90</v>
      </c>
      <c r="D24" s="10"/>
      <c r="E24" s="26" t="str">
        <f>IFERROR(IF(E8&lt;2,E23/2,IF(E8=2,E23,IF(E8=3,E23+E23/2,IF(E8=4,E23*2,IF(E8=5,E23*2+E23/2))))),"")</f>
        <v/>
      </c>
      <c r="H24" s="1" t="s">
        <v>78</v>
      </c>
    </row>
    <row r="25" spans="1:8" ht="15" x14ac:dyDescent="0.25">
      <c r="A25" s="10"/>
      <c r="B25" s="10"/>
      <c r="C25" s="27" t="s">
        <v>108</v>
      </c>
      <c r="D25" s="28"/>
      <c r="E25" s="29" t="str">
        <f>IFERROR(ROUND(E24,-1),"")</f>
        <v/>
      </c>
      <c r="H25" s="1" t="s">
        <v>122</v>
      </c>
    </row>
    <row r="26" spans="1:8" x14ac:dyDescent="0.2">
      <c r="H26" s="1" t="s">
        <v>80</v>
      </c>
    </row>
    <row r="27" spans="1:8" x14ac:dyDescent="0.2">
      <c r="C27" s="24" t="s">
        <v>91</v>
      </c>
      <c r="E27" s="21" t="str">
        <f>IFERROR(IF(ISBLANK(D21),"",IF(D21&lt;0,0,PRODUCT(Formular!O70-E25))),"")</f>
        <v/>
      </c>
      <c r="H27" s="1" t="s">
        <v>73</v>
      </c>
    </row>
    <row r="28" spans="1:8" ht="15" x14ac:dyDescent="0.25">
      <c r="C28" s="27" t="s">
        <v>109</v>
      </c>
      <c r="D28" s="20"/>
      <c r="E28" s="30" t="str">
        <f>IFERROR(ROUND(E27,-1),"")</f>
        <v/>
      </c>
    </row>
    <row r="29" spans="1:8" ht="15" x14ac:dyDescent="0.25">
      <c r="H29" s="10" t="s">
        <v>110</v>
      </c>
    </row>
    <row r="30" spans="1:8" x14ac:dyDescent="0.2">
      <c r="D30" s="31" t="s">
        <v>92</v>
      </c>
      <c r="E30" s="32" t="str">
        <f>IFERROR(SUM(E25+E28),"")</f>
        <v/>
      </c>
      <c r="H30" s="1" t="s">
        <v>111</v>
      </c>
    </row>
    <row r="31" spans="1:8" x14ac:dyDescent="0.2">
      <c r="H31" s="1" t="s">
        <v>112</v>
      </c>
    </row>
    <row r="32" spans="1:8" ht="15" x14ac:dyDescent="0.25">
      <c r="A32" s="22" t="s">
        <v>94</v>
      </c>
      <c r="B32" s="23"/>
      <c r="C32" s="23"/>
      <c r="D32" s="23"/>
      <c r="E32" s="23"/>
    </row>
    <row r="34" spans="1:8" ht="15" x14ac:dyDescent="0.25">
      <c r="E34" s="19" t="s">
        <v>95</v>
      </c>
    </row>
    <row r="35" spans="1:8" ht="15" x14ac:dyDescent="0.25">
      <c r="E35" s="19"/>
    </row>
    <row r="36" spans="1:8" x14ac:dyDescent="0.2">
      <c r="C36" s="1" t="s">
        <v>94</v>
      </c>
      <c r="E36" s="1" t="s">
        <v>96</v>
      </c>
    </row>
    <row r="37" spans="1:8" x14ac:dyDescent="0.2">
      <c r="C37" s="24">
        <v>0</v>
      </c>
      <c r="D37" s="1">
        <v>598</v>
      </c>
      <c r="E37" s="1">
        <v>1200</v>
      </c>
    </row>
    <row r="38" spans="1:8" x14ac:dyDescent="0.2">
      <c r="C38" s="1">
        <v>599</v>
      </c>
      <c r="D38" s="1">
        <v>1132</v>
      </c>
      <c r="E38" s="1">
        <v>1000</v>
      </c>
    </row>
    <row r="39" spans="1:8" x14ac:dyDescent="0.2">
      <c r="C39" s="1">
        <v>1133</v>
      </c>
      <c r="D39" s="1">
        <v>1821</v>
      </c>
      <c r="E39" s="1">
        <v>750</v>
      </c>
    </row>
    <row r="40" spans="1:8" x14ac:dyDescent="0.2">
      <c r="C40" s="1">
        <v>1822</v>
      </c>
      <c r="D40" s="1">
        <v>2295</v>
      </c>
      <c r="E40" s="1">
        <v>500</v>
      </c>
    </row>
    <row r="41" spans="1:8" x14ac:dyDescent="0.2">
      <c r="C41" s="1">
        <v>2296</v>
      </c>
      <c r="D41" s="25">
        <v>3236</v>
      </c>
      <c r="E41" s="25">
        <v>250</v>
      </c>
    </row>
    <row r="42" spans="1:8" x14ac:dyDescent="0.2">
      <c r="C42" s="20">
        <v>3237</v>
      </c>
      <c r="D42" s="20"/>
      <c r="E42" s="20" t="s">
        <v>63</v>
      </c>
    </row>
    <row r="43" spans="1:8" x14ac:dyDescent="0.2">
      <c r="C43" s="24" t="s">
        <v>62</v>
      </c>
      <c r="D43" s="1">
        <f>SUM(Formular!O98+Formular!O100)</f>
        <v>0</v>
      </c>
      <c r="E43" s="21" t="str">
        <f>IFERROR(IF(AND(ISBLANK(Formular!O98),ISBLANK(Formular!O100)),"",IF(AND(D43&gt;=0,D43&lt;C38),E37,IF(AND(D43&gt;=C38,D43&lt;C39),E38,IF(AND(D43&gt;=C39,D43&lt;C40),E39,IF(AND(D43&gt;=C40,D43&lt;C41),E40,IF(AND(D43&gt;=C41,D43&lt;C42),E41,IF(AND(D43&gt;=C42),E42))))))),"")</f>
        <v/>
      </c>
      <c r="G43" s="33"/>
    </row>
    <row r="45" spans="1:8" x14ac:dyDescent="0.2">
      <c r="C45" s="24" t="s">
        <v>89</v>
      </c>
      <c r="E45" s="21" t="str">
        <f>IFERROR(E43*(Formular!E70/12),"")</f>
        <v/>
      </c>
    </row>
    <row r="46" spans="1:8" ht="15" x14ac:dyDescent="0.25">
      <c r="A46" s="10"/>
      <c r="B46" s="10"/>
      <c r="C46" s="24" t="s">
        <v>90</v>
      </c>
      <c r="D46" s="10"/>
      <c r="E46" s="26" t="str">
        <f>IFERROR(IF(E8&lt;2,E45/2,IF(E8=2,E45,IF(E8=3,E45+E45/2,IF(E8=4,E45*2,IF(E8=5,E45*2+E45/2))))),"")</f>
        <v/>
      </c>
    </row>
    <row r="47" spans="1:8" ht="15" x14ac:dyDescent="0.25">
      <c r="A47" s="10"/>
      <c r="B47" s="10"/>
      <c r="C47" s="27" t="s">
        <v>108</v>
      </c>
      <c r="D47" s="28"/>
      <c r="E47" s="29" t="str">
        <f>IFERROR(ROUND(E46,-1),"")</f>
        <v/>
      </c>
      <c r="G47" s="33"/>
    </row>
    <row r="48" spans="1:8" x14ac:dyDescent="0.2">
      <c r="H48" s="33"/>
    </row>
    <row r="49" spans="3:5" x14ac:dyDescent="0.2">
      <c r="C49" s="24" t="s">
        <v>91</v>
      </c>
      <c r="E49" s="21" t="str">
        <f>IFERROR(IF(ISBLANK(D43),"",IF(D43&lt;0,0,PRODUCT(Formular!O70-E47))),"")</f>
        <v/>
      </c>
    </row>
    <row r="50" spans="3:5" ht="15" x14ac:dyDescent="0.25">
      <c r="C50" s="27" t="s">
        <v>109</v>
      </c>
      <c r="D50" s="20"/>
      <c r="E50" s="29" t="str">
        <f>IFERROR(ROUND(E49,-1),"")</f>
        <v/>
      </c>
    </row>
    <row r="52" spans="3:5" x14ac:dyDescent="0.2">
      <c r="D52" s="31" t="s">
        <v>92</v>
      </c>
      <c r="E52" s="32" t="str">
        <f>IFERROR(SUM(E47+E50),"")</f>
        <v/>
      </c>
    </row>
  </sheetData>
  <pageMargins left="0.7" right="0.7" top="0.78740157499999996" bottom="0.78740157499999996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Formular</vt:lpstr>
      <vt:lpstr>Berechnung</vt:lpstr>
      <vt:lpstr>Formular!Druckbereich</vt:lpstr>
      <vt:lpstr>Formular!Print_Area</vt:lpstr>
    </vt:vector>
  </TitlesOfParts>
  <Company>Bildungsdirektion Kanton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Krasniqi Luljeta</dc:creator>
  <cp:lastModifiedBy>Summerauer Marina</cp:lastModifiedBy>
  <cp:lastPrinted>2022-05-06T11:52:51Z</cp:lastPrinted>
  <dcterms:created xsi:type="dcterms:W3CDTF">2016-01-13T14:22:06Z</dcterms:created>
  <dcterms:modified xsi:type="dcterms:W3CDTF">2022-05-30T09:27:03Z</dcterms:modified>
</cp:coreProperties>
</file>